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318092b2af42b2b/Desktop/Websites/website 2024/"/>
    </mc:Choice>
  </mc:AlternateContent>
  <xr:revisionPtr revIDLastSave="0" documentId="8_{06AC0CA8-5631-425E-A864-EEB83229CF20}" xr6:coauthVersionLast="47" xr6:coauthVersionMax="47" xr10:uidLastSave="{00000000-0000-0000-0000-000000000000}"/>
  <bookViews>
    <workbookView xWindow="-120" yWindow="-120" windowWidth="30960" windowHeight="17520" xr2:uid="{E405608E-6516-4461-9319-BEDD183654BE}"/>
  </bookViews>
  <sheets>
    <sheet name="Peak-V &amp; DVI" sheetId="1" r:id="rId1"/>
    <sheet name="PP.Mismatch" sheetId="7" r:id="rId2"/>
    <sheet name="Acceleration- ejection T" sheetId="6" r:id="rId3"/>
    <sheet name="Effective Orifice Area" sheetId="2" r:id="rId4"/>
    <sheet name="Normal Dop-Values" sheetId="8" r:id="rId5"/>
    <sheet name="Summary" sheetId="3" r:id="rId6"/>
    <sheet name="Example" sheetId="4" r:id="rId7"/>
    <sheet name="Aortic regurgitation " sheetId="5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1" i="2" l="1"/>
  <c r="I20" i="2"/>
  <c r="D21" i="2"/>
  <c r="D20" i="2"/>
  <c r="C10" i="2"/>
  <c r="C9" i="2"/>
  <c r="C4" i="2"/>
  <c r="E7" i="2" s="1"/>
  <c r="E5" i="1"/>
  <c r="E6" i="1"/>
  <c r="E7" i="1"/>
  <c r="E4" i="1"/>
  <c r="D8" i="1"/>
  <c r="C8" i="1"/>
  <c r="C12" i="2" l="1"/>
  <c r="E12" i="2" s="1"/>
  <c r="E3" i="2"/>
  <c r="C13" i="2"/>
  <c r="E13" i="2" s="1"/>
  <c r="E8" i="1"/>
  <c r="D9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tc={99974BBF-3B50-4C40-9C24-4B97402FB4C1}</author>
    <author>tc={EA63E13A-51FC-4C4E-8C5E-B6E2548221C0}</author>
    <author>tc={4E8378E1-1A86-40D1-8285-7110DD5F426C}</author>
  </authors>
  <commentList>
    <comment ref="D4" authorId="0" shapeId="0" xr:uid="{99974BBF-3B50-4C40-9C24-4B97402FB4C1}">
      <text>
        <t>[Threaded comment]
Your version of Excel allows you to read this threaded comment; however, any edits to it will get removed if the file is opened in a newer version of Excel. Learn more: https://go.microsoft.com/fwlink/?linkid=870924
Comment:
    Area = π * (LVOT diameter / 2)^2; where π (pi) is a constant approximately equal to 3.14, and LVOT diameter is measured in centimeters. </t>
      </text>
    </comment>
    <comment ref="C9" authorId="1" shapeId="0" xr:uid="{EA63E13A-51FC-4C4E-8C5E-B6E2548221C0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Doppler velocity index </t>
      </text>
    </comment>
    <comment ref="B10" authorId="2" shapeId="0" xr:uid="{4E8378E1-1A86-40D1-8285-7110DD5F426C}">
      <text>
        <t>[Threaded comment]
Your version of Excel allows you to read this threaded comment; however, any edits to it will get removed if the file is opened in a newer version of Excel. Learn more: https://go.microsoft.com/fwlink/?linkid=870924
Comment:
    Obstructive Index</t>
      </text>
    </comment>
  </commentList>
</comments>
</file>

<file path=xl/sharedStrings.xml><?xml version="1.0" encoding="utf-8"?>
<sst xmlns="http://schemas.openxmlformats.org/spreadsheetml/2006/main" count="690" uniqueCount="642">
  <si>
    <t xml:space="preserve"> Prosthetic Aortic Valve</t>
  </si>
  <si>
    <t>Normal &gt; 1.2 cm2</t>
  </si>
  <si>
    <t>Abnormal &lt; 0.8 cm2</t>
  </si>
  <si>
    <t>Abnormal &lt; 0.6 cm2/m2</t>
  </si>
  <si>
    <t xml:space="preserve">Peak Velocity </t>
  </si>
  <si>
    <t xml:space="preserve">Mean Gradient </t>
  </si>
  <si>
    <t xml:space="preserve">Doppler Velocity Index </t>
  </si>
  <si>
    <t xml:space="preserve">Effective Orifice area </t>
  </si>
  <si>
    <t xml:space="preserve">Contour of Jet </t>
  </si>
  <si>
    <t xml:space="preserve">Acceleration Time </t>
  </si>
  <si>
    <t xml:space="preserve">Normal </t>
  </si>
  <si>
    <t xml:space="preserve">&lt; 3 m/s </t>
  </si>
  <si>
    <t xml:space="preserve">&lt; 20 mmhg </t>
  </si>
  <si>
    <t xml:space="preserve">&gt; 1.2 cm2 </t>
  </si>
  <si>
    <t xml:space="preserve">&lt; 80 ms </t>
  </si>
  <si>
    <t xml:space="preserve">Suggests Stenosis </t>
  </si>
  <si>
    <t xml:space="preserve">&gt; 4 m/s </t>
  </si>
  <si>
    <t xml:space="preserve">&gt; 35 mmhg </t>
  </si>
  <si>
    <t xml:space="preserve">&lt; 0.25 </t>
  </si>
  <si>
    <t xml:space="preserve">&lt; 0.8 cm2 </t>
  </si>
  <si>
    <t xml:space="preserve">&gt; 100 ms </t>
  </si>
  <si>
    <t xml:space="preserve">Doppler Parameters of Prosthetic Aortic Valve Function </t>
  </si>
  <si>
    <t>≥ 0.3</t>
  </si>
  <si>
    <t xml:space="preserve"> </t>
  </si>
  <si>
    <t xml:space="preserve">Triangular/Early Peaking  </t>
  </si>
  <si>
    <t xml:space="preserve">Rounded / Symmetrical contour </t>
  </si>
  <si>
    <t>Example</t>
  </si>
  <si>
    <t xml:space="preserve">Aortic regurgitation </t>
  </si>
  <si>
    <t xml:space="preserve">Mild AR: </t>
  </si>
  <si>
    <t xml:space="preserve">&lt; 10% of sewing ring </t>
  </si>
  <si>
    <t xml:space="preserve">Moderate AR: </t>
  </si>
  <si>
    <t xml:space="preserve">10-20% of sewing ring </t>
  </si>
  <si>
    <t>Severe</t>
  </si>
  <si>
    <t xml:space="preserve">&gt;20% sewing ring </t>
  </si>
  <si>
    <t>Acceleration time / ejection time</t>
  </si>
  <si>
    <t>Column1</t>
  </si>
  <si>
    <t>BSA=</t>
  </si>
  <si>
    <t>cm2</t>
  </si>
  <si>
    <t>cm2/m2</t>
  </si>
  <si>
    <t xml:space="preserve">Acceleration time = </t>
  </si>
  <si>
    <t>Ejection time =</t>
  </si>
  <si>
    <t>AT/ET =</t>
  </si>
  <si>
    <t xml:space="preserve">A cutoff of AT = 100 ms had a sensitivity and specificity of 86% for identifying PAV stenosis; </t>
  </si>
  <si>
    <t xml:space="preserve">for an AT/ET = 0.37, the sensitivity and specificity were 96% and 82%, respectively. </t>
  </si>
  <si>
    <t>Analysis by valve type (mechanical and biological) revealed similar results; however, biological valves had slightly higher areas under the curve for all systolic time intervals.</t>
  </si>
  <si>
    <t>VTI-A</t>
  </si>
  <si>
    <t xml:space="preserve">V2 </t>
  </si>
  <si>
    <t>Mean Gradient</t>
  </si>
  <si>
    <t xml:space="preserve">Doppler Velocity Index (DVI) </t>
  </si>
  <si>
    <t>A1(LVOT) =</t>
  </si>
  <si>
    <t>PPM is considered:</t>
  </si>
  <si>
    <t>Prosthetic valve-patient mismatch (PPM)</t>
  </si>
  <si>
    <t>PPM  is considered to be present when the effective orifice area (EOA) indexed for (BSA) is less than that of a normal human valve.</t>
  </si>
  <si>
    <t>Not clinically significant if the indexed EOA is</t>
  </si>
  <si>
    <t xml:space="preserve"> &gt;0.85 </t>
  </si>
  <si>
    <t>&gt;0.65 to ≤0.85</t>
  </si>
  <si>
    <t xml:space="preserve">Moderate if  </t>
  </si>
  <si>
    <t xml:space="preserve">Severe if </t>
  </si>
  <si>
    <t>≤0.65</t>
  </si>
  <si>
    <t>cm2/m3</t>
  </si>
  <si>
    <t>cm2/m4</t>
  </si>
  <si>
    <t>LVOT-Diam.*</t>
  </si>
  <si>
    <t>*</t>
  </si>
  <si>
    <t xml:space="preserve"> The adult LVOT measured during systole is oval in shape, with a larger transverse diameter (2.8cm ± 0.20) as compared to the antero-posterior diameter (2.1cm ± 0.25), p&lt;0.001. The mean normal LVOT area by planimetry measured 4.6sq cm ± 0.86.</t>
  </si>
  <si>
    <t>AVA(V)=</t>
  </si>
  <si>
    <t>AVA(VTI)=</t>
  </si>
  <si>
    <t>V1 (LVOT   Vmax)</t>
  </si>
  <si>
    <t>m/s</t>
  </si>
  <si>
    <t>mmHg</t>
  </si>
  <si>
    <t>Meas.#1</t>
  </si>
  <si>
    <t>Meas.#2</t>
  </si>
  <si>
    <t>Meas.#3</t>
  </si>
  <si>
    <t>DVI</t>
  </si>
  <si>
    <t>iEOA = AVA/BSA=</t>
  </si>
  <si>
    <r>
      <t>O.index/</t>
    </r>
    <r>
      <rPr>
        <sz val="18"/>
        <color theme="9" tint="-0.249977111117893"/>
        <rFont val="Calibri"/>
        <family val="2"/>
        <scheme val="minor"/>
      </rPr>
      <t>VTI</t>
    </r>
  </si>
  <si>
    <t>https://asecho.org/wp-content/uploads/2016/04/4.16-Abbas-Aortic-Valve-Prosthesis.pdf</t>
  </si>
  <si>
    <t>V1-Outflow</t>
  </si>
  <si>
    <t>V2--Aortic</t>
  </si>
  <si>
    <t>Normal</t>
  </si>
  <si>
    <t>cm</t>
  </si>
  <si>
    <t>m/sec</t>
  </si>
  <si>
    <t>Valve</t>
  </si>
  <si>
    <t>Size</t>
  </si>
  <si>
    <t>n</t>
  </si>
  <si>
    <t>Peak gradient</t>
  </si>
  <si>
    <t>(mm Hg)</t>
  </si>
  <si>
    <t>Mean gradient</t>
  </si>
  <si>
    <t>Peak velocity</t>
  </si>
  <si>
    <t>(m/s)</t>
  </si>
  <si>
    <t>Effective orifice area</t>
  </si>
  <si>
    <t>ATS open pivot AP ATS open pivot (bileaflet)</t>
  </si>
  <si>
    <t>47.7 ± 12</t>
  </si>
  <si>
    <t>27 ± 7.3</t>
  </si>
  <si>
    <t>3.44 ± 0.47</t>
  </si>
  <si>
    <t>0.61 ± 0.09</t>
  </si>
  <si>
    <t>47 ± 12.6</t>
  </si>
  <si>
    <t>26.2 ± 7.9</t>
  </si>
  <si>
    <t>3.41 ± 0.43</t>
  </si>
  <si>
    <t>0.96 ± 0.18</t>
  </si>
  <si>
    <t>25.5 ± 6.1</t>
  </si>
  <si>
    <t>14.4 ± 3.5</t>
  </si>
  <si>
    <t>2.4 ± 0.39</t>
  </si>
  <si>
    <t>1.58 ± 0.37</t>
  </si>
  <si>
    <t>19 ± 7</t>
  </si>
  <si>
    <t>12 ± 4</t>
  </si>
  <si>
    <t>1.8 ± 0.2</t>
  </si>
  <si>
    <t>17 ± 8</t>
  </si>
  <si>
    <t>11 ± 4</t>
  </si>
  <si>
    <t>2.2 ± 0.4</t>
  </si>
  <si>
    <t>14 ± 4</t>
  </si>
  <si>
    <t>9 ± 2</t>
  </si>
  <si>
    <t>2.5 ± 0.3</t>
  </si>
  <si>
    <t>11 ± 3</t>
  </si>
  <si>
    <t>8 ± 2</t>
  </si>
  <si>
    <t>3.1 ± 0.3</t>
  </si>
  <si>
    <t>Biocor stentless (stentless bioprosthesis)</t>
  </si>
  <si>
    <t>35.97 ± 4.06</t>
  </si>
  <si>
    <t>18 ± 4</t>
  </si>
  <si>
    <t>29.15 ± 8.28</t>
  </si>
  <si>
    <t>18.64 ± 7.14</t>
  </si>
  <si>
    <t>3 ± 0.6</t>
  </si>
  <si>
    <t>1.4 ± 0.5</t>
  </si>
  <si>
    <t>28.65 ± 6.6</t>
  </si>
  <si>
    <t>17.72 ± 6.99</t>
  </si>
  <si>
    <t>2.8 ± 0.5</t>
  </si>
  <si>
    <t>1.6 ± 0.38</t>
  </si>
  <si>
    <t>25.87 ± 2.81</t>
  </si>
  <si>
    <t>18 ± 2.8</t>
  </si>
  <si>
    <t>2.7 ± 0.2</t>
  </si>
  <si>
    <t>1.9 ± 0.46</t>
  </si>
  <si>
    <t>≥29</t>
  </si>
  <si>
    <t>24 ± 2</t>
  </si>
  <si>
    <t>Biocor extended stentless (stentless bioprosthesis)</t>
  </si>
  <si>
    <t>19–21</t>
  </si>
  <si>
    <t>17.5 ± 5.8</t>
  </si>
  <si>
    <t>9.7 ± 3.5</t>
  </si>
  <si>
    <t>1.3 ± 0.4</t>
  </si>
  <si>
    <t>14.8 ± 5.9</t>
  </si>
  <si>
    <t>8.1 ± 3.1</t>
  </si>
  <si>
    <t>1.6 ± 0.3</t>
  </si>
  <si>
    <t>14.2 ± 3.5</t>
  </si>
  <si>
    <t>7.7 ± 1.9</t>
  </si>
  <si>
    <t>1.8 ± 0.3</t>
  </si>
  <si>
    <t>Bioflo pericardial (stented bioprosthesis)</t>
  </si>
  <si>
    <t>37.25 ± 8.65</t>
  </si>
  <si>
    <t>24.15 ± 5.1</t>
  </si>
  <si>
    <t>0.77 ± 0.11</t>
  </si>
  <si>
    <t>28.7 ± 6.2</t>
  </si>
  <si>
    <t>18.7 ± 5.5</t>
  </si>
  <si>
    <t>1.1 ± 0.1</t>
  </si>
  <si>
    <t>20.7 ± 4</t>
  </si>
  <si>
    <t>125 ± 3</t>
  </si>
  <si>
    <t>1.3 ± 0.09</t>
  </si>
  <si>
    <t>Björk-Shiley monostrut (tilting disk)</t>
  </si>
  <si>
    <t>26.67 ± 7.87</t>
  </si>
  <si>
    <t>3.3 ± 0.6</t>
  </si>
  <si>
    <t>0.94 ± 0.19</t>
  </si>
  <si>
    <t>32.41 ± 9.73</t>
  </si>
  <si>
    <t>18.64 ± 6.09</t>
  </si>
  <si>
    <t>2.9 ± 0.4</t>
  </si>
  <si>
    <t>26.52 ± 9.67</t>
  </si>
  <si>
    <t>14.5 ± 6.2</t>
  </si>
  <si>
    <t>2.7 ± 0.5</t>
  </si>
  <si>
    <t>22.33 ± 7</t>
  </si>
  <si>
    <t>13.3 ± 4.96</t>
  </si>
  <si>
    <t>2.5 ± 0.4</t>
  </si>
  <si>
    <t>18.31 ± 8</t>
  </si>
  <si>
    <t>10.41 ± 4.38</t>
  </si>
  <si>
    <t>2.1 ± 0.4</t>
  </si>
  <si>
    <t>12 ± 8</t>
  </si>
  <si>
    <t>7.67 ± 4.36</t>
  </si>
  <si>
    <t>1.9 ± 0.2</t>
  </si>
  <si>
    <t>Björk-Shiley spherical (tilting disk) or not specified</t>
  </si>
  <si>
    <t>21.8 ± 3.4</t>
  </si>
  <si>
    <t>38.94 ± 11.93</t>
  </si>
  <si>
    <t>17.34 ± 6.86</t>
  </si>
  <si>
    <t>2.92 ± 0.88</t>
  </si>
  <si>
    <t>1.1 ± 0.25</t>
  </si>
  <si>
    <t>33.86 ± 11</t>
  </si>
  <si>
    <t>11.5 ± 4.55</t>
  </si>
  <si>
    <t>2.42 ± 0.4</t>
  </si>
  <si>
    <t>1.22 ± 0.23</t>
  </si>
  <si>
    <t>20.39 ± 7.07</t>
  </si>
  <si>
    <t>10.67 ± 4.31</t>
  </si>
  <si>
    <t>2.06 ± 0.28</t>
  </si>
  <si>
    <t>1.8 ± 0.32</t>
  </si>
  <si>
    <t>19.44 ± 7.99</t>
  </si>
  <si>
    <t>1.77 ± 0.12</t>
  </si>
  <si>
    <t>21.1 ± 7.1</t>
  </si>
  <si>
    <t>1.87 ± 0.18</t>
  </si>
  <si>
    <t>2.52 ± 0.69</t>
  </si>
  <si>
    <t>2.1 ± 0.14</t>
  </si>
  <si>
    <t>Carbomedics (bileaflet)</t>
  </si>
  <si>
    <t>33.4 ± 13.2</t>
  </si>
  <si>
    <t>20.1 ± 7.1</t>
  </si>
  <si>
    <t>1.02 ± 0.2</t>
  </si>
  <si>
    <t>33.3 ± 11.19</t>
  </si>
  <si>
    <t>11.61 ± 5.08</t>
  </si>
  <si>
    <t>3.09 ± 0.38</t>
  </si>
  <si>
    <t>1.25 ± 0.36</t>
  </si>
  <si>
    <t>26.31 ± 10.25</t>
  </si>
  <si>
    <t>12.68 ± 4.29</t>
  </si>
  <si>
    <t>2.61 ± 0.51</t>
  </si>
  <si>
    <t>1.42 ± 0.36</t>
  </si>
  <si>
    <t>24.61 ± 6.93</t>
  </si>
  <si>
    <t>11.33 ± 3.8</t>
  </si>
  <si>
    <t>2.42 ± 0.37</t>
  </si>
  <si>
    <t>1.69 ± 0.29</t>
  </si>
  <si>
    <t>20.25 ± 8.69</t>
  </si>
  <si>
    <t>9.34 ± 4.65</t>
  </si>
  <si>
    <t>2.25 ± 0.34</t>
  </si>
  <si>
    <t>2.04 ± 0.37</t>
  </si>
  <si>
    <t>19.05 ± 7.04</t>
  </si>
  <si>
    <t>8.41 ± 2.83</t>
  </si>
  <si>
    <t>2.18 ± 0.36</t>
  </si>
  <si>
    <t>2.55 ± 0.34</t>
  </si>
  <si>
    <t>12.53 ± 4.69</t>
  </si>
  <si>
    <t>5.8 ± 3.2</t>
  </si>
  <si>
    <t>1.93 ± 0.25</t>
  </si>
  <si>
    <t>2.63 ± 0.38</t>
  </si>
  <si>
    <t>Carbomedics reduced (bileaflet)</t>
  </si>
  <si>
    <t>43.4 ± 1.8</t>
  </si>
  <si>
    <t>24.4 ± 1.2</t>
  </si>
  <si>
    <t>1.22 ± 0.08</t>
  </si>
  <si>
    <t>Carbomedics supraannular top hat (bileaflet)</t>
  </si>
  <si>
    <t>29.04 ± 10.1</t>
  </si>
  <si>
    <t>19.5 ± 2.12</t>
  </si>
  <si>
    <t>1 ± 0.18</t>
  </si>
  <si>
    <t>29.61 ± 8.93</t>
  </si>
  <si>
    <t>16.59 ± 5.79</t>
  </si>
  <si>
    <t>2.62 ± 0.35</t>
  </si>
  <si>
    <t>1.18 ± 0.33</t>
  </si>
  <si>
    <t>24.38 ± 7.53</t>
  </si>
  <si>
    <t>13.29 ± 3.73</t>
  </si>
  <si>
    <t>2.36 ± 0.55</t>
  </si>
  <si>
    <t>1.37 ± 0.37</t>
  </si>
  <si>
    <t>Carpentier-Edwards (stented bioprosthesis)</t>
  </si>
  <si>
    <t>43.48 ± 12.72</t>
  </si>
  <si>
    <t>25.6 ± 8.02</t>
  </si>
  <si>
    <t>0.85 ± 0.17</t>
  </si>
  <si>
    <t>27.73 ± 7.6</t>
  </si>
  <si>
    <t>17.25 ± 6.24</t>
  </si>
  <si>
    <t>2.37 ± 0.54</t>
  </si>
  <si>
    <t>1.48 ± 0.3</t>
  </si>
  <si>
    <t>28.93 ± 7.49</t>
  </si>
  <si>
    <t>15.92 ± 6.43</t>
  </si>
  <si>
    <t>2.76 ± 0.4</t>
  </si>
  <si>
    <t>1.69 ± 0.45</t>
  </si>
  <si>
    <t>23.95 ± 7.05</t>
  </si>
  <si>
    <t>12.76 ± 4.43</t>
  </si>
  <si>
    <t>2.38 ± 0.47</t>
  </si>
  <si>
    <t>1.94 ± 0.45</t>
  </si>
  <si>
    <t>22.14 ± 8.24</t>
  </si>
  <si>
    <t>12.33 ± 5.59</t>
  </si>
  <si>
    <t>2.31 ± 0.39</t>
  </si>
  <si>
    <t>2.25 ± 0.55</t>
  </si>
  <si>
    <t>9.92 ± 2.9</t>
  </si>
  <si>
    <t>2.44 ± 0.43</t>
  </si>
  <si>
    <t>2.84 ± 0.51</t>
  </si>
  <si>
    <t>2.41 ± 0.13</t>
  </si>
  <si>
    <t>Carpentier-Edwards pericardial (stented prosthesis)</t>
  </si>
  <si>
    <t>32.13 ± 3.35</t>
  </si>
  <si>
    <t>24.19 ± 8.6</t>
  </si>
  <si>
    <t>2.83 ± 0.14</t>
  </si>
  <si>
    <t>1.21 ± 0.31</t>
  </si>
  <si>
    <t>25.69 ± 9.9</t>
  </si>
  <si>
    <t>20.3 ± 9.08</t>
  </si>
  <si>
    <t>2.59 ± 0.42</t>
  </si>
  <si>
    <t>1.47 ± 0.36</t>
  </si>
  <si>
    <t>21.72 ± 8.57</t>
  </si>
  <si>
    <t>13.01 ± 5.27</t>
  </si>
  <si>
    <t>2.29 ± 0.45</t>
  </si>
  <si>
    <t>1.75 ± 0.28</t>
  </si>
  <si>
    <t>16.46 ± 5.41</t>
  </si>
  <si>
    <t>9.04 ± 2.27</t>
  </si>
  <si>
    <t>2.02 ± 0.31</t>
  </si>
  <si>
    <t>Carpentier-Edwards supraannular AV (stented bioprosthesis)</t>
  </si>
  <si>
    <t>34.1 ± 2.7</t>
  </si>
  <si>
    <t>1.1 ± 0.09</t>
  </si>
  <si>
    <t>25 ± 8</t>
  </si>
  <si>
    <t>14 ± 5</t>
  </si>
  <si>
    <t>1.06 ± 0.16</t>
  </si>
  <si>
    <t>CryoLife O'Brien stentless (stentless prothesis)</t>
  </si>
  <si>
    <t>12 ± 4.8</t>
  </si>
  <si>
    <t>1.25 ± 0.1</t>
  </si>
  <si>
    <t>10.33 ± 2</t>
  </si>
  <si>
    <t>1.57 ± 0.6</t>
  </si>
  <si>
    <t>Duromedics (Tekna; bileaflet)</t>
  </si>
  <si>
    <t>19.08 ± 16</t>
  </si>
  <si>
    <t>8.98 ± 5</t>
  </si>
  <si>
    <t>19.87 ± 7</t>
  </si>
  <si>
    <t>7 ± 2</t>
  </si>
  <si>
    <t>2.64 ± 0.27</t>
  </si>
  <si>
    <t>21 ± 9</t>
  </si>
  <si>
    <t>5 ± 2</t>
  </si>
  <si>
    <t>2.34 ± 0.38</t>
  </si>
  <si>
    <t>22.5 ± 12</t>
  </si>
  <si>
    <t>6 ± 3</t>
  </si>
  <si>
    <t>1.88 ± 0.6</t>
  </si>
  <si>
    <t>Edwards Prima stentless (stentless bioprosthesis)</t>
  </si>
  <si>
    <t>30.9 ± 11.7</t>
  </si>
  <si>
    <t>15.4 ± 7.4</t>
  </si>
  <si>
    <t>1 ± 0.3</t>
  </si>
  <si>
    <t>31.22 ± 17.35</t>
  </si>
  <si>
    <t>16.36 ± 11.36</t>
  </si>
  <si>
    <t>1.25 ± 0.29</t>
  </si>
  <si>
    <t>23.39 ± 10.17</t>
  </si>
  <si>
    <t>11.52 ± 5.26</t>
  </si>
  <si>
    <t>2.8 ± 0.4</t>
  </si>
  <si>
    <t>1.49 ± 0.46</t>
  </si>
  <si>
    <t>19.74 ± 10.36</t>
  </si>
  <si>
    <t>10.77 ± 9.32</t>
  </si>
  <si>
    <t>2.7 ± 0.3</t>
  </si>
  <si>
    <t>1.7 ± 0.55</t>
  </si>
  <si>
    <t>15.9 ± 7.3</t>
  </si>
  <si>
    <t>7.1 ± 3.7</t>
  </si>
  <si>
    <t>2 ± 0.6</t>
  </si>
  <si>
    <t>11.21 ± 8.6</t>
  </si>
  <si>
    <t>5.03 ± 4.53</t>
  </si>
  <si>
    <t>2.49 ± 0.52</t>
  </si>
  <si>
    <t>Hancock I (stented bioprosthesis)</t>
  </si>
  <si>
    <t>19.09 ± 4.35</t>
  </si>
  <si>
    <t>12.36 ± 3.82</t>
  </si>
  <si>
    <t>2.94 ± 0.24</t>
  </si>
  <si>
    <t>17.61 ± 3.13</t>
  </si>
  <si>
    <t>11 ± 2.85</t>
  </si>
  <si>
    <t>2.36 ± 0.37</t>
  </si>
  <si>
    <t>18.11 ± 6.92</t>
  </si>
  <si>
    <t>10 ± 3.46</t>
  </si>
  <si>
    <t>2.4 ± 0.36</t>
  </si>
  <si>
    <t>2.23 ± 0.04</t>
  </si>
  <si>
    <t>Hancock II (stented bioprosthesis)</t>
  </si>
  <si>
    <t>20 ± 4</t>
  </si>
  <si>
    <t>14.8 ± 4.1</t>
  </si>
  <si>
    <t>1.23 ± 0.27</t>
  </si>
  <si>
    <t>24.72 ± 5.73</t>
  </si>
  <si>
    <t>16.64 ± 6.91</t>
  </si>
  <si>
    <t>1.39 ± 0.23</t>
  </si>
  <si>
    <t>20 ± 2</t>
  </si>
  <si>
    <t>10.7 ± 3</t>
  </si>
  <si>
    <t>1.47 ± 0.19</t>
  </si>
  <si>
    <t>14 ± 3</t>
  </si>
  <si>
    <t>1.55 ± 0.18</t>
  </si>
  <si>
    <t>15 ± 3</t>
  </si>
  <si>
    <t>1.6 ± 0.15</t>
  </si>
  <si>
    <t>Ionescu-Shiley (stented bioprosthesis)</t>
  </si>
  <si>
    <t>21.1 ± 3.21</t>
  </si>
  <si>
    <t>0.86 ± 0.1</t>
  </si>
  <si>
    <t>23.17 ± 6.58</t>
  </si>
  <si>
    <t>20.44 ± 8.47</t>
  </si>
  <si>
    <t>2.63 ± 0.32</t>
  </si>
  <si>
    <t>1.15 ± 0.18</t>
  </si>
  <si>
    <t>27.63 ± 8.34</t>
  </si>
  <si>
    <t>15.1 ± 1.56</t>
  </si>
  <si>
    <t>2.75 ± 0.25</t>
  </si>
  <si>
    <t>18.09 ± 6.49</t>
  </si>
  <si>
    <t>9.9 ± 2.85</t>
  </si>
  <si>
    <t>2.1 0.38</t>
  </si>
  <si>
    <t>14.75 ± 2.17</t>
  </si>
  <si>
    <t>8.97 ± 0.57</t>
  </si>
  <si>
    <t>1.92 ± 0.14</t>
  </si>
  <si>
    <t>Jyros bileaflet (bileaflet)</t>
  </si>
  <si>
    <t>Lillehei-Kaster (tilting disk)</t>
  </si>
  <si>
    <t>3.43 ± 0.39</t>
  </si>
  <si>
    <t>2.85 ± 0.21</t>
  </si>
  <si>
    <t>Medtronic Freestyle stentless (stentless bioprosthesis)</t>
  </si>
  <si>
    <t>7.99 ± 2.6</t>
  </si>
  <si>
    <t>1.6 ± 0.32</t>
  </si>
  <si>
    <t>7.24 ± 2.5</t>
  </si>
  <si>
    <t>1.9 ± 0.5</t>
  </si>
  <si>
    <t>5.35 ± 1.5</t>
  </si>
  <si>
    <t>2.03 ± 0.41</t>
  </si>
  <si>
    <t>4.72 ± 1.6</t>
  </si>
  <si>
    <t>2.5 ± 0.47</t>
  </si>
  <si>
    <t>Medtronic-Hall (tilting disk)</t>
  </si>
  <si>
    <t>34.37 ± 13.06</t>
  </si>
  <si>
    <t>17.08 ± 5.28</t>
  </si>
  <si>
    <t>1.21 ± 0.45</t>
  </si>
  <si>
    <t>26.86 ± 10.54</t>
  </si>
  <si>
    <t>14.1 ± 5.93</t>
  </si>
  <si>
    <t>2.42 ± 0.36</t>
  </si>
  <si>
    <t>1.08 ± 0.17</t>
  </si>
  <si>
    <t>26.85 ± 8.85</t>
  </si>
  <si>
    <t>13.5 ± 4.79</t>
  </si>
  <si>
    <t>2.43 ± 0.59</t>
  </si>
  <si>
    <t>1.36 ± 0.39</t>
  </si>
  <si>
    <t>17.13 ± 7.04</t>
  </si>
  <si>
    <t>9.53 ± 4.26</t>
  </si>
  <si>
    <t>2.29 ± 0.5</t>
  </si>
  <si>
    <t>1.9 ± 0.47</t>
  </si>
  <si>
    <t>18.66 ± 9.71</t>
  </si>
  <si>
    <t>8.66 ± 5.56</t>
  </si>
  <si>
    <t>2.07 ± 0.53</t>
  </si>
  <si>
    <t>1.9 ± 0.16</t>
  </si>
  <si>
    <t>Medtronic intact (stented bioprosthesis)</t>
  </si>
  <si>
    <t>39.43 ± 15.4</t>
  </si>
  <si>
    <t>23.71 ± 9.3</t>
  </si>
  <si>
    <t>33.9 ± 12.69</t>
  </si>
  <si>
    <t>18.74 ± 8.03</t>
  </si>
  <si>
    <t>2.73 ± 0.44</t>
  </si>
  <si>
    <t>1.55 ± 0.39</t>
  </si>
  <si>
    <t>31.27 ± 9.62</t>
  </si>
  <si>
    <t>18.88 ± 6.17</t>
  </si>
  <si>
    <t>2.74 ± 0.37</t>
  </si>
  <si>
    <t>1.64 ± 0.37</t>
  </si>
  <si>
    <t>27.34 ± 10.59</t>
  </si>
  <si>
    <t>16.4 ± 6.05</t>
  </si>
  <si>
    <t>2.6 ± 0.44</t>
  </si>
  <si>
    <t>1.85 ± 0.25</t>
  </si>
  <si>
    <t>25.27 ± 7.58</t>
  </si>
  <si>
    <t>15 ± 3.94</t>
  </si>
  <si>
    <t>2.51 ± 0.38</t>
  </si>
  <si>
    <t>2.2 ± 0.17</t>
  </si>
  <si>
    <t>15.6 ± 2.1</t>
  </si>
  <si>
    <t>2.38 ± 0.54</t>
  </si>
  <si>
    <t>Medtronic Mosaic, porcine (stented bioprosthesis)</t>
  </si>
  <si>
    <t>12.43 ± 7.3</t>
  </si>
  <si>
    <t>1.6 ± 0.7</t>
  </si>
  <si>
    <t>12.47 ± 7.4</t>
  </si>
  <si>
    <t>2.1 ± 0.8</t>
  </si>
  <si>
    <t>10.08 ± 5.1</t>
  </si>
  <si>
    <t>2.1 ± 1.6</t>
  </si>
  <si>
    <t>Mitroflow (stented bioprosthesis)</t>
  </si>
  <si>
    <t>18.7 ± 5.1</t>
  </si>
  <si>
    <t>10.3 ± 3</t>
  </si>
  <si>
    <t>1.13 ± 0.17</t>
  </si>
  <si>
    <t>14.04 ± 4.91</t>
  </si>
  <si>
    <t>7.56 ± 3.38</t>
  </si>
  <si>
    <t>1.85 ± 0.34</t>
  </si>
  <si>
    <t>17 ± 11.31</t>
  </si>
  <si>
    <t>10.8 ± 6.51</t>
  </si>
  <si>
    <t>2 ± 0.71</t>
  </si>
  <si>
    <t>13 ± 3</t>
  </si>
  <si>
    <t>6.57 ± 1.7</t>
  </si>
  <si>
    <t>O'Brien-Angell stentless (annular position; stentless bioprosthesis)</t>
  </si>
  <si>
    <t>14.5 ± 7.77</t>
  </si>
  <si>
    <t>1.15 ± 0.07</t>
  </si>
  <si>
    <t>19 ± 12.72</t>
  </si>
  <si>
    <t>1.12 ± 0.25</t>
  </si>
  <si>
    <t>18 ± 12.72</t>
  </si>
  <si>
    <t>1.55 ± 0.21</t>
  </si>
  <si>
    <t>12 ± 7.07</t>
  </si>
  <si>
    <t>2.05 ± 1.2</t>
  </si>
  <si>
    <t>O'Brien-Angell stentless (supraannular position; stentless bioprosthesis)</t>
  </si>
  <si>
    <t>9 ± 1.4</t>
  </si>
  <si>
    <t>1.58 ± 0.58</t>
  </si>
  <si>
    <t>7.5 ± 0.7</t>
  </si>
  <si>
    <t>2.37 ± 0.18</t>
  </si>
  <si>
    <t>8.5 ± 0.7</t>
  </si>
  <si>
    <t>2.85 ± 0.87</t>
  </si>
  <si>
    <t>7 ± 1.4</t>
  </si>
  <si>
    <t>2.7 ± 0.42</t>
  </si>
  <si>
    <t>Omnicarbon (tilting disk)</t>
  </si>
  <si>
    <t>36.79 ± 12.59</t>
  </si>
  <si>
    <t>19.4 ± 5.46</t>
  </si>
  <si>
    <t>2.93 ± 0.47</t>
  </si>
  <si>
    <t>1.25 ± 0.43</t>
  </si>
  <si>
    <t>29.33 ± 9.67</t>
  </si>
  <si>
    <t>17.98 ± 6.06</t>
  </si>
  <si>
    <t>2.66 ± 0.44</t>
  </si>
  <si>
    <t>1.49 ± 0.34</t>
  </si>
  <si>
    <t>24.29 ± 7.71</t>
  </si>
  <si>
    <t>13.51 ± 3.85</t>
  </si>
  <si>
    <t>2.32 ± 0.38</t>
  </si>
  <si>
    <t>1.94 ± 0.52</t>
  </si>
  <si>
    <t>19.63 ± 4.34</t>
  </si>
  <si>
    <t>12.06 ± 2.98</t>
  </si>
  <si>
    <t>2.08 ± 0.35</t>
  </si>
  <si>
    <t>2.11 ± 0.46</t>
  </si>
  <si>
    <t>17.12 ± 1.53</t>
  </si>
  <si>
    <t>10 ± 1.53</t>
  </si>
  <si>
    <t>1.9 ± 0.06</t>
  </si>
  <si>
    <t>2.27 ± 0.23</t>
  </si>
  <si>
    <t>Omniscience (tilting disk)</t>
  </si>
  <si>
    <t>47.5 ± 3.5</t>
  </si>
  <si>
    <t>28 ± 1.4</t>
  </si>
  <si>
    <t>0.81 ± 0.01</t>
  </si>
  <si>
    <t>50.8 ± 2.8</t>
  </si>
  <si>
    <t>28.2 ± 2.17</t>
  </si>
  <si>
    <t>0.87 ± 0.13</t>
  </si>
  <si>
    <t>39.8 ± 8.7</t>
  </si>
  <si>
    <t>20.1 ± 5.1</t>
  </si>
  <si>
    <t>0.98 ± 0.07</t>
  </si>
  <si>
    <t>On-X (bileaflet)</t>
  </si>
  <si>
    <t>21.3 ± 10.8</t>
  </si>
  <si>
    <t>11.8 ± 3.4</t>
  </si>
  <si>
    <t>1.5 ± 0.2</t>
  </si>
  <si>
    <t>16.4 ± 5.9</t>
  </si>
  <si>
    <t>9.9 ± 3.6</t>
  </si>
  <si>
    <t>1.7 ± 0.4</t>
  </si>
  <si>
    <t>15.9 ± 6.4</t>
  </si>
  <si>
    <t>8.5 ± 3.3</t>
  </si>
  <si>
    <t>16.5 ± 10.2</t>
  </si>
  <si>
    <t>9 ± 5.3</t>
  </si>
  <si>
    <t>2.4 ± 0.8</t>
  </si>
  <si>
    <t>27–29</t>
  </si>
  <si>
    <t>11.4 ± 4.6</t>
  </si>
  <si>
    <t>5.6 ± 2.7</t>
  </si>
  <si>
    <t>3.2 ± 0.6</t>
  </si>
  <si>
    <t>Sorin Allcarbon (tilting disk)</t>
  </si>
  <si>
    <t>44 ± 7</t>
  </si>
  <si>
    <t>29 ± 8</t>
  </si>
  <si>
    <t>3.3 ± 0.3</t>
  </si>
  <si>
    <t>0.9 ± 0.1</t>
  </si>
  <si>
    <t>36.52 ± 9.61</t>
  </si>
  <si>
    <t>21.07 ± 6.72</t>
  </si>
  <si>
    <t>2.93 + 0.2</t>
  </si>
  <si>
    <t>1.08 ± 0.19</t>
  </si>
  <si>
    <t>34.97 ± 10.97</t>
  </si>
  <si>
    <t>18.72 ± 6.49</t>
  </si>
  <si>
    <t>2.9 ± 0.41</t>
  </si>
  <si>
    <t>1.31 ± 0.2</t>
  </si>
  <si>
    <t>22 ± 4.68</t>
  </si>
  <si>
    <t>13.85 ± 3.97</t>
  </si>
  <si>
    <t>2.37 ± 0.23</t>
  </si>
  <si>
    <t>1.96 ± 0.71</t>
  </si>
  <si>
    <t>16.3 ± 3.3</t>
  </si>
  <si>
    <t>10.15 ± 3.76</t>
  </si>
  <si>
    <t>2 ± 0.25</t>
  </si>
  <si>
    <t>2.51 ± 0.57</t>
  </si>
  <si>
    <t>13 ± 4</t>
  </si>
  <si>
    <t>4.1 ± 0.7</t>
  </si>
  <si>
    <t>Sorin Bicarbon (bileaflet)</t>
  </si>
  <si>
    <t>29.53 ± 4.46</t>
  </si>
  <si>
    <t>16.35 ± 1.99</t>
  </si>
  <si>
    <t>2.5 ± 0.1</t>
  </si>
  <si>
    <t>1.36 ± 0.13</t>
  </si>
  <si>
    <t>24.52 ± 7.1</t>
  </si>
  <si>
    <t>12.54 ± 3.3</t>
  </si>
  <si>
    <t>2.46 ± 0.31</t>
  </si>
  <si>
    <t>1.46 ± 0.2</t>
  </si>
  <si>
    <t>17.79 ± 6.1</t>
  </si>
  <si>
    <t>9.61 ± 3.3</t>
  </si>
  <si>
    <t>2.11 ± 0.24</t>
  </si>
  <si>
    <t>1.98 ± 0.23</t>
  </si>
  <si>
    <t>18.46 ± 3.1</t>
  </si>
  <si>
    <t>10.05 ± 1.6</t>
  </si>
  <si>
    <t>2.25 ± 0.19</t>
  </si>
  <si>
    <t>2.39 ± 0.29</t>
  </si>
  <si>
    <t>12 ± 3.25</t>
  </si>
  <si>
    <t>7 ± 1.5</t>
  </si>
  <si>
    <t>1.73 ± 0.21</t>
  </si>
  <si>
    <t>3.06 ± 0.47</t>
  </si>
  <si>
    <t>9 ± 1.25</t>
  </si>
  <si>
    <t>5 ± 0.5</t>
  </si>
  <si>
    <t>1.51 ± 0.1</t>
  </si>
  <si>
    <t>3.45 ± 0.02</t>
  </si>
  <si>
    <t>Sorin Pericarbon (stentless bioprosthesis)</t>
  </si>
  <si>
    <t>39 ± 13</t>
  </si>
  <si>
    <t>St. Jude Medical (bileaflet)</t>
  </si>
  <si>
    <t>35.17 ± 11.16</t>
  </si>
  <si>
    <t>18.96 ± 6.27</t>
  </si>
  <si>
    <t>2.86 ± 0.48</t>
  </si>
  <si>
    <t>1.01 ± 0.24</t>
  </si>
  <si>
    <t>28.34 ± 9.94</t>
  </si>
  <si>
    <t>15.82 ± 5.67</t>
  </si>
  <si>
    <t>2.63 ± 0.48</t>
  </si>
  <si>
    <t>1.33 ± 0.32</t>
  </si>
  <si>
    <t>25.28 ± 7.89</t>
  </si>
  <si>
    <t>13.77 ± 5.33</t>
  </si>
  <si>
    <t>2.57 ± 0.44</t>
  </si>
  <si>
    <t>1.6 ± 0.43</t>
  </si>
  <si>
    <t>22.57 ± 7.68</t>
  </si>
  <si>
    <t>12.65 ± 5.14</t>
  </si>
  <si>
    <t>2.4 ± 0.45</t>
  </si>
  <si>
    <t>1.93 ± 0.45</t>
  </si>
  <si>
    <t>19.85 ± 7.55</t>
  </si>
  <si>
    <t>11.18 ± 4.82</t>
  </si>
  <si>
    <t>2.24 ± 0.42</t>
  </si>
  <si>
    <t>2.35 ± 0.59</t>
  </si>
  <si>
    <t>17.72 ± 6.42</t>
  </si>
  <si>
    <t>9.86 ± 2.9</t>
  </si>
  <si>
    <t>2 ± 0.1</t>
  </si>
  <si>
    <t>2.81 ± 0.57</t>
  </si>
  <si>
    <t>10 ± 6</t>
  </si>
  <si>
    <t>2.1 ± 0.6</t>
  </si>
  <si>
    <t>3.08 ± 1.09</t>
  </si>
  <si>
    <t>St. Jude Medical Hemodynamic Plus (bileaflet)</t>
  </si>
  <si>
    <t>25.81 ± 7.52</t>
  </si>
  <si>
    <t>16.44 ± 3.57</t>
  </si>
  <si>
    <t>1.65 ± 0.2</t>
  </si>
  <si>
    <t>18.9 ± 7.31</t>
  </si>
  <si>
    <t>9.62 ± 3.37</t>
  </si>
  <si>
    <t>2.15 ± 0.29</t>
  </si>
  <si>
    <t>Starr-Edwards (ball-and-cage)</t>
  </si>
  <si>
    <t>32.6 ± 12.79</t>
  </si>
  <si>
    <t>21.98 ± 8.8</t>
  </si>
  <si>
    <t>3.5 ± 0.5</t>
  </si>
  <si>
    <t>34.13 ± 10.33</t>
  </si>
  <si>
    <t>22.09 ± 7.54</t>
  </si>
  <si>
    <t>3.35 ± 0.48</t>
  </si>
  <si>
    <t>31.83 ± 9.01</t>
  </si>
  <si>
    <t>19.69 ± 6.05</t>
  </si>
  <si>
    <t>3.18 ± 0.35</t>
  </si>
  <si>
    <t>30.82 ± 6.3</t>
  </si>
  <si>
    <t>18.5 ± 3.7</t>
  </si>
  <si>
    <t>29 ± 9.3</t>
  </si>
  <si>
    <t>16.3 ± 5.5</t>
  </si>
  <si>
    <t>Stentless porcine xenograft (stentless bioprosthesis)</t>
  </si>
  <si>
    <t>8.7 ± 3.5</t>
  </si>
  <si>
    <t>1.33 ± 0.38</t>
  </si>
  <si>
    <t>16 ± 5.6</t>
  </si>
  <si>
    <t>9.7 ± 3.7</t>
  </si>
  <si>
    <t>1.32 ± 0.48</t>
  </si>
  <si>
    <t>13 ± 4.8</t>
  </si>
  <si>
    <t>7.7 ± 2.3</t>
  </si>
  <si>
    <t>1.59 ± 0.6</t>
  </si>
  <si>
    <t>13 ± 3.8</t>
  </si>
  <si>
    <t>7.7 ± 2.2</t>
  </si>
  <si>
    <t>1.4 ± 0.01</t>
  </si>
  <si>
    <t>11.5 ± 7.1</t>
  </si>
  <si>
    <t>7.4 ± 4.5</t>
  </si>
  <si>
    <t>2.13 ± 0.7</t>
  </si>
  <si>
    <t>7 ± 2.1</t>
  </si>
  <si>
    <t>2.15 ± 0.2</t>
  </si>
  <si>
    <t>Toronto stentless, porcine (stentless bioprosthesis)</t>
  </si>
  <si>
    <t>18.64 ± 11.8</t>
  </si>
  <si>
    <t>7.56 ± 4.4</t>
  </si>
  <si>
    <t>1.21 ± 0.7</t>
  </si>
  <si>
    <t>13.55 ± 7.28</t>
  </si>
  <si>
    <t>7.08 ± 4.33</t>
  </si>
  <si>
    <t>1.59 ± 0.84</t>
  </si>
  <si>
    <t>12.17 ± 5.75</t>
  </si>
  <si>
    <t>6.2 ± 3.05</t>
  </si>
  <si>
    <t>1.62 ± 0.4</t>
  </si>
  <si>
    <t>9.96 ± 4.56</t>
  </si>
  <si>
    <t>4.8 ± 2.33</t>
  </si>
  <si>
    <t>1.95 ± 0.42</t>
  </si>
  <si>
    <t>7.91 ± 4.17</t>
  </si>
  <si>
    <t>3.94 ± 2.15</t>
  </si>
  <si>
    <t>2.37 ± 0.67</t>
  </si>
  <si>
    <r>
      <t>(cm</t>
    </r>
    <r>
      <rPr>
        <b/>
        <vertAlign val="superscript"/>
        <sz val="20"/>
        <color rgb="FF202122"/>
        <rFont val="Arial"/>
        <family val="2"/>
      </rPr>
      <t>2</t>
    </r>
    <r>
      <rPr>
        <b/>
        <sz val="20"/>
        <color rgb="FF202122"/>
        <rFont val="Arial"/>
        <family val="2"/>
      </rPr>
      <t>)</t>
    </r>
  </si>
  <si>
    <t>Normal Doppler echocardiographic values of aortic valve prosthesis/This page was last edited on 15 June 2021</t>
  </si>
  <si>
    <t>https://www.echopedia.org/index.php?title=Normal_measurements_of_aortic_valve_protheses</t>
  </si>
  <si>
    <r>
      <t xml:space="preserve">In general :   </t>
    </r>
    <r>
      <rPr>
        <i/>
        <sz val="14"/>
        <color rgb="FFC00000"/>
        <rFont val="Calibri"/>
        <family val="2"/>
        <scheme val="minor"/>
      </rPr>
      <t>Low flow</t>
    </r>
    <r>
      <rPr>
        <sz val="14"/>
        <color theme="1"/>
        <rFont val="Calibri"/>
        <family val="2"/>
        <scheme val="minor"/>
      </rPr>
      <t xml:space="preserve"> as stroke volume index </t>
    </r>
    <r>
      <rPr>
        <sz val="14"/>
        <color rgb="FFC00000"/>
        <rFont val="Calibri"/>
        <family val="2"/>
        <scheme val="minor"/>
      </rPr>
      <t>≤35</t>
    </r>
    <r>
      <rPr>
        <sz val="14"/>
        <color theme="1"/>
        <rFont val="Calibri"/>
        <family val="2"/>
        <scheme val="minor"/>
      </rPr>
      <t xml:space="preserve"> mL/m2 by echocardiography. </t>
    </r>
  </si>
  <si>
    <t xml:space="preserve">cm2 </t>
  </si>
  <si>
    <t>V1 -Out.F</t>
  </si>
  <si>
    <t>VTI-Out.F</t>
  </si>
  <si>
    <t>Effective Orifice Area</t>
  </si>
  <si>
    <t>EOA by Vilocity = A1* V1/V2</t>
  </si>
  <si>
    <t>EOA by VTI = A1* VTI-out/VTI-A</t>
  </si>
  <si>
    <r>
      <t xml:space="preserve">Peak prosthetic aortic velocity </t>
    </r>
    <r>
      <rPr>
        <sz val="18"/>
        <rFont val="Arial Unicode MS"/>
        <family val="2"/>
      </rPr>
      <t xml:space="preserve">(CW- AV)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</si>
</sst>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 Unicode MS"/>
      <family val="2"/>
    </font>
    <font>
      <sz val="22"/>
      <color rgb="FFFF0000"/>
      <name val="Calibri"/>
      <family val="2"/>
      <scheme val="minor"/>
    </font>
    <font>
      <sz val="20"/>
      <color rgb="FFFF0000"/>
      <name val="Arial Unicode MS"/>
      <family val="2"/>
    </font>
    <font>
      <sz val="20"/>
      <color theme="1"/>
      <name val="Calibri"/>
      <family val="2"/>
      <scheme val="minor"/>
    </font>
    <font>
      <sz val="26"/>
      <color rgb="FFFF0000"/>
      <name val="Calibri"/>
      <family val="2"/>
      <scheme val="minor"/>
    </font>
    <font>
      <b/>
      <sz val="36"/>
      <color rgb="FFFFC000"/>
      <name val="Times New Roman"/>
      <family val="1"/>
    </font>
    <font>
      <sz val="21"/>
      <color theme="1"/>
      <name val="Calibri"/>
      <family val="2"/>
      <scheme val="minor"/>
    </font>
    <font>
      <sz val="21"/>
      <color rgb="FFFF0000"/>
      <name val="Calibri"/>
      <family val="2"/>
      <scheme val="minor"/>
    </font>
    <font>
      <sz val="21"/>
      <color rgb="FFC00000"/>
      <name val="Calibri"/>
      <family val="2"/>
      <scheme val="minor"/>
    </font>
    <font>
      <sz val="24"/>
      <color rgb="FFC00000"/>
      <name val="Calibri"/>
      <family val="2"/>
      <scheme val="minor"/>
    </font>
    <font>
      <sz val="20"/>
      <color theme="1"/>
      <name val="Arial Unicode MS"/>
      <family val="2"/>
    </font>
    <font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rgb="FF333333"/>
      <name val="Arial"/>
      <family val="2"/>
    </font>
    <font>
      <sz val="2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Arial Unicode MS"/>
      <family val="2"/>
    </font>
    <font>
      <b/>
      <sz val="20"/>
      <color theme="1"/>
      <name val="Arial Unicode MS"/>
      <family val="2"/>
    </font>
    <font>
      <sz val="18"/>
      <color theme="9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20"/>
      <color rgb="FF202122"/>
      <name val="Arial"/>
      <family val="2"/>
    </font>
    <font>
      <b/>
      <i/>
      <sz val="20"/>
      <color rgb="FF202122"/>
      <name val="Arial"/>
      <family val="2"/>
    </font>
    <font>
      <b/>
      <vertAlign val="superscript"/>
      <sz val="20"/>
      <color rgb="FF202122"/>
      <name val="Arial"/>
      <family val="2"/>
    </font>
    <font>
      <sz val="20"/>
      <color rgb="FF202122"/>
      <name val="Arial"/>
      <family val="2"/>
    </font>
    <font>
      <b/>
      <sz val="20"/>
      <color rgb="FFC00000"/>
      <name val="Arial"/>
      <family val="2"/>
    </font>
    <font>
      <sz val="20"/>
      <color rgb="FFC00000"/>
      <name val="Arial"/>
      <family val="2"/>
    </font>
    <font>
      <sz val="20"/>
      <color theme="1"/>
      <name val="Arial"/>
      <family val="2"/>
    </font>
    <font>
      <sz val="18"/>
      <color theme="1"/>
      <name val="Arial Unicode MS"/>
      <family val="2"/>
    </font>
    <font>
      <i/>
      <sz val="14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sz val="9"/>
      <color indexed="81"/>
      <name val="Tahoma"/>
      <charset val="1"/>
    </font>
    <font>
      <sz val="18"/>
      <color theme="5" tint="-0.249977111117893"/>
      <name val="Calibri"/>
      <family val="2"/>
      <scheme val="minor"/>
    </font>
    <font>
      <sz val="18"/>
      <color rgb="FF0070C0"/>
      <name val="Calibri"/>
      <family val="2"/>
      <scheme val="minor"/>
    </font>
    <font>
      <sz val="24"/>
      <color theme="5" tint="-0.249977111117893"/>
      <name val="Calibri"/>
      <family val="2"/>
      <scheme val="minor"/>
    </font>
    <font>
      <sz val="18"/>
      <color rgb="FFC00000"/>
      <name val="Arial Unicode MS"/>
      <family val="2"/>
    </font>
    <font>
      <sz val="18"/>
      <name val="Arial Unicode MS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5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EAEC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 style="medium">
        <color rgb="FFA2A9B1"/>
      </left>
      <right style="medium">
        <color rgb="FFA2A9B1"/>
      </right>
      <top/>
      <bottom style="medium">
        <color rgb="FFA2A9B1"/>
      </bottom>
      <diagonal/>
    </border>
    <border>
      <left style="medium">
        <color rgb="FFAAAAAA"/>
      </left>
      <right style="medium">
        <color rgb="FFA2A9B1"/>
      </right>
      <top style="medium">
        <color rgb="FFAAAAAA"/>
      </top>
      <bottom/>
      <diagonal/>
    </border>
    <border>
      <left style="medium">
        <color rgb="FFA2A9B1"/>
      </left>
      <right style="medium">
        <color rgb="FFA2A9B1"/>
      </right>
      <top style="medium">
        <color rgb="FFAAAAAA"/>
      </top>
      <bottom/>
      <diagonal/>
    </border>
    <border>
      <left style="medium">
        <color rgb="FFA2A9B1"/>
      </left>
      <right style="medium">
        <color rgb="FFAAAAAA"/>
      </right>
      <top style="medium">
        <color rgb="FFAAAAAA"/>
      </top>
      <bottom/>
      <diagonal/>
    </border>
    <border>
      <left style="medium">
        <color rgb="FFAAAAAA"/>
      </left>
      <right style="medium">
        <color rgb="FFA2A9B1"/>
      </right>
      <top/>
      <bottom style="medium">
        <color rgb="FFA2A9B1"/>
      </bottom>
      <diagonal/>
    </border>
    <border>
      <left style="medium">
        <color rgb="FFA2A9B1"/>
      </left>
      <right style="medium">
        <color rgb="FFAAAAAA"/>
      </right>
      <top/>
      <bottom style="medium">
        <color rgb="FFA2A9B1"/>
      </bottom>
      <diagonal/>
    </border>
    <border>
      <left style="medium">
        <color rgb="FFAAAAAA"/>
      </left>
      <right style="medium">
        <color rgb="FFA2A9B1"/>
      </right>
      <top style="medium">
        <color rgb="FFA2A9B1"/>
      </top>
      <bottom/>
      <diagonal/>
    </border>
    <border>
      <left style="medium">
        <color rgb="FFA2A9B1"/>
      </left>
      <right style="medium">
        <color rgb="FFAAAAAA"/>
      </right>
      <top style="medium">
        <color rgb="FFA2A9B1"/>
      </top>
      <bottom style="medium">
        <color rgb="FFA2A9B1"/>
      </bottom>
      <diagonal/>
    </border>
    <border>
      <left style="medium">
        <color rgb="FFAAAAAA"/>
      </left>
      <right style="medium">
        <color rgb="FFA2A9B1"/>
      </right>
      <top/>
      <bottom/>
      <diagonal/>
    </border>
    <border>
      <left style="medium">
        <color rgb="FFAAAAAA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 style="medium">
        <color rgb="FFAAAAAA"/>
      </left>
      <right style="medium">
        <color rgb="FFA2A9B1"/>
      </right>
      <top/>
      <bottom style="medium">
        <color rgb="FFAAAAAA"/>
      </bottom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AAAAA"/>
      </bottom>
      <diagonal/>
    </border>
    <border>
      <left style="medium">
        <color rgb="FFA2A9B1"/>
      </left>
      <right style="medium">
        <color rgb="FFAAAAAA"/>
      </right>
      <top style="medium">
        <color rgb="FFA2A9B1"/>
      </top>
      <bottom style="medium">
        <color rgb="FFAAAAAA"/>
      </bottom>
      <diagonal/>
    </border>
    <border>
      <left/>
      <right/>
      <top/>
      <bottom style="medium">
        <color rgb="FFAAAAAA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9" fillId="0" borderId="0" applyNumberFormat="0" applyFill="0" applyBorder="0" applyAlignment="0" applyProtection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5" fillId="0" borderId="0" xfId="0" applyFo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4" fillId="0" borderId="0" xfId="0" applyFont="1"/>
    <xf numFmtId="2" fontId="14" fillId="0" borderId="0" xfId="0" applyNumberFormat="1" applyFont="1"/>
    <xf numFmtId="0" fontId="14" fillId="3" borderId="1" xfId="0" applyFont="1" applyFill="1" applyBorder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2" fontId="14" fillId="0" borderId="2" xfId="0" applyNumberFormat="1" applyFont="1" applyBorder="1"/>
    <xf numFmtId="0" fontId="14" fillId="5" borderId="0" xfId="0" applyFont="1" applyFill="1"/>
    <xf numFmtId="2" fontId="14" fillId="3" borderId="1" xfId="0" applyNumberFormat="1" applyFont="1" applyFill="1" applyBorder="1"/>
    <xf numFmtId="0" fontId="1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4" fillId="0" borderId="0" xfId="0" applyFont="1" applyAlignment="1">
      <alignment horizontal="left"/>
    </xf>
    <xf numFmtId="0" fontId="23" fillId="0" borderId="0" xfId="0" applyFont="1"/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2" fontId="25" fillId="0" borderId="0" xfId="0" applyNumberFormat="1" applyFont="1" applyAlignment="1">
      <alignment horizontal="center" vertical="center"/>
    </xf>
    <xf numFmtId="0" fontId="25" fillId="5" borderId="0" xfId="0" applyFont="1" applyFill="1" applyAlignment="1">
      <alignment horizontal="center" vertical="center"/>
    </xf>
    <xf numFmtId="2" fontId="14" fillId="3" borderId="0" xfId="0" applyNumberFormat="1" applyFont="1" applyFill="1"/>
    <xf numFmtId="2" fontId="14" fillId="0" borderId="1" xfId="0" applyNumberFormat="1" applyFont="1" applyBorder="1" applyAlignment="1">
      <alignment horizontal="center"/>
    </xf>
    <xf numFmtId="0" fontId="14" fillId="9" borderId="1" xfId="0" applyFont="1" applyFill="1" applyBorder="1"/>
    <xf numFmtId="2" fontId="14" fillId="0" borderId="1" xfId="0" applyNumberFormat="1" applyFont="1" applyBorder="1"/>
    <xf numFmtId="0" fontId="28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1"/>
    <xf numFmtId="0" fontId="14" fillId="7" borderId="1" xfId="0" applyFont="1" applyFill="1" applyBorder="1"/>
    <xf numFmtId="4" fontId="14" fillId="0" borderId="0" xfId="0" applyNumberFormat="1" applyFont="1" applyAlignment="1">
      <alignment vertical="center"/>
    </xf>
    <xf numFmtId="0" fontId="31" fillId="11" borderId="8" xfId="0" applyFont="1" applyFill="1" applyBorder="1" applyAlignment="1">
      <alignment horizontal="center" vertical="center" wrapText="1"/>
    </xf>
    <xf numFmtId="0" fontId="31" fillId="11" borderId="9" xfId="0" applyFont="1" applyFill="1" applyBorder="1" applyAlignment="1">
      <alignment horizontal="center" vertical="center" wrapText="1"/>
    </xf>
    <xf numFmtId="0" fontId="31" fillId="11" borderId="6" xfId="0" applyFont="1" applyFill="1" applyBorder="1" applyAlignment="1">
      <alignment horizontal="center" vertical="center" wrapText="1"/>
    </xf>
    <xf numFmtId="0" fontId="31" fillId="11" borderId="11" xfId="0" applyFont="1" applyFill="1" applyBorder="1" applyAlignment="1">
      <alignment horizontal="center" vertical="center" wrapText="1"/>
    </xf>
    <xf numFmtId="0" fontId="34" fillId="10" borderId="5" xfId="0" applyFont="1" applyFill="1" applyBorder="1" applyAlignment="1">
      <alignment horizontal="center" vertical="center" wrapText="1"/>
    </xf>
    <xf numFmtId="0" fontId="34" fillId="10" borderId="13" xfId="0" applyFont="1" applyFill="1" applyBorder="1" applyAlignment="1">
      <alignment horizontal="center" vertical="center" wrapText="1"/>
    </xf>
    <xf numFmtId="0" fontId="34" fillId="10" borderId="15" xfId="0" applyFont="1" applyFill="1" applyBorder="1" applyAlignment="1">
      <alignment vertical="center" wrapText="1"/>
    </xf>
    <xf numFmtId="0" fontId="34" fillId="10" borderId="17" xfId="0" applyFont="1" applyFill="1" applyBorder="1" applyAlignment="1">
      <alignment horizontal="center" vertical="center" wrapText="1"/>
    </xf>
    <xf numFmtId="0" fontId="34" fillId="10" borderId="18" xfId="0" applyFont="1" applyFill="1" applyBorder="1" applyAlignment="1">
      <alignment horizontal="center" vertical="center" wrapText="1"/>
    </xf>
    <xf numFmtId="0" fontId="37" fillId="0" borderId="0" xfId="0" applyFont="1"/>
    <xf numFmtId="0" fontId="30" fillId="4" borderId="4" xfId="0" applyFont="1" applyFill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34" fillId="10" borderId="12" xfId="0" applyFont="1" applyFill="1" applyBorder="1" applyAlignment="1">
      <alignment vertical="center" wrapText="1"/>
    </xf>
    <xf numFmtId="0" fontId="34" fillId="10" borderId="14" xfId="0" applyFont="1" applyFill="1" applyBorder="1" applyAlignment="1">
      <alignment vertical="center" wrapText="1"/>
    </xf>
    <xf numFmtId="0" fontId="34" fillId="10" borderId="10" xfId="0" applyFont="1" applyFill="1" applyBorder="1" applyAlignment="1">
      <alignment vertical="center" wrapText="1"/>
    </xf>
    <xf numFmtId="0" fontId="35" fillId="10" borderId="19" xfId="0" applyFont="1" applyFill="1" applyBorder="1" applyAlignment="1">
      <alignment horizontal="center" vertical="center"/>
    </xf>
    <xf numFmtId="0" fontId="36" fillId="0" borderId="19" xfId="0" applyFont="1" applyBorder="1"/>
    <xf numFmtId="0" fontId="31" fillId="11" borderId="7" xfId="0" applyFont="1" applyFill="1" applyBorder="1" applyAlignment="1">
      <alignment horizontal="center" vertical="center" wrapText="1"/>
    </xf>
    <xf numFmtId="0" fontId="31" fillId="11" borderId="10" xfId="0" applyFont="1" applyFill="1" applyBorder="1" applyAlignment="1">
      <alignment horizontal="center" vertical="center" wrapText="1"/>
    </xf>
    <xf numFmtId="0" fontId="31" fillId="11" borderId="8" xfId="0" applyFont="1" applyFill="1" applyBorder="1" applyAlignment="1">
      <alignment horizontal="center" vertical="center" wrapText="1"/>
    </xf>
    <xf numFmtId="0" fontId="31" fillId="11" borderId="6" xfId="0" applyFont="1" applyFill="1" applyBorder="1" applyAlignment="1">
      <alignment horizontal="center" vertical="center" wrapText="1"/>
    </xf>
    <xf numFmtId="0" fontId="32" fillId="11" borderId="8" xfId="0" applyFont="1" applyFill="1" applyBorder="1" applyAlignment="1">
      <alignment horizontal="center" vertical="center" wrapText="1"/>
    </xf>
    <xf numFmtId="0" fontId="32" fillId="11" borderId="6" xfId="0" applyFont="1" applyFill="1" applyBorder="1" applyAlignment="1">
      <alignment horizontal="center" vertical="center" wrapText="1"/>
    </xf>
    <xf numFmtId="0" fontId="29" fillId="0" borderId="0" xfId="1" applyAlignment="1"/>
    <xf numFmtId="0" fontId="34" fillId="10" borderId="16" xfId="0" applyFont="1" applyFill="1" applyBorder="1" applyAlignment="1">
      <alignment vertical="center" wrapText="1"/>
    </xf>
    <xf numFmtId="2" fontId="14" fillId="9" borderId="1" xfId="0" applyNumberFormat="1" applyFont="1" applyFill="1" applyBorder="1"/>
    <xf numFmtId="2" fontId="14" fillId="0" borderId="1" xfId="0" applyNumberFormat="1" applyFont="1" applyFill="1" applyBorder="1"/>
    <xf numFmtId="0" fontId="14" fillId="0" borderId="1" xfId="0" applyFont="1" applyFill="1" applyBorder="1"/>
    <xf numFmtId="0" fontId="14" fillId="0" borderId="0" xfId="0" applyFont="1" applyFill="1"/>
    <xf numFmtId="0" fontId="14" fillId="0" borderId="0" xfId="0" applyFont="1" applyFill="1" applyAlignment="1">
      <alignment horizontal="center"/>
    </xf>
    <xf numFmtId="0" fontId="42" fillId="0" borderId="0" xfId="0" applyFont="1" applyAlignment="1">
      <alignment vertical="center"/>
    </xf>
    <xf numFmtId="2" fontId="43" fillId="4" borderId="0" xfId="0" applyNumberFormat="1" applyFont="1" applyFill="1" applyAlignment="1">
      <alignment horizontal="center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vertical="center"/>
    </xf>
    <xf numFmtId="0" fontId="45" fillId="0" borderId="1" xfId="0" applyFont="1" applyBorder="1" applyAlignment="1">
      <alignment horizontal="center" vertical="center"/>
    </xf>
    <xf numFmtId="0" fontId="14" fillId="3" borderId="3" xfId="0" applyFont="1" applyFill="1" applyBorder="1"/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38" fillId="6" borderId="1" xfId="0" applyFont="1" applyFill="1" applyBorder="1" applyAlignment="1">
      <alignment horizontal="center" vertical="center"/>
    </xf>
    <xf numFmtId="2" fontId="38" fillId="6" borderId="1" xfId="0" applyNumberFormat="1" applyFont="1" applyFill="1" applyBorder="1" applyAlignment="1">
      <alignment horizontal="center" vertical="center"/>
    </xf>
    <xf numFmtId="2" fontId="14" fillId="2" borderId="0" xfId="0" applyNumberFormat="1" applyFont="1" applyFill="1"/>
    <xf numFmtId="0" fontId="3" fillId="2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 Unicode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 Unicode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 Unicode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 Unicode MS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647699</xdr:colOff>
      <xdr:row>10</xdr:row>
      <xdr:rowOff>266701</xdr:rowOff>
    </xdr:from>
    <xdr:to>
      <xdr:col>6</xdr:col>
      <xdr:colOff>1209674</xdr:colOff>
      <xdr:row>18</xdr:row>
      <xdr:rowOff>278055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49" y="3276601"/>
          <a:ext cx="3895725" cy="2373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2105025</xdr:colOff>
      <xdr:row>11</xdr:row>
      <xdr:rowOff>209550</xdr:rowOff>
    </xdr:from>
    <xdr:to>
      <xdr:col>8</xdr:col>
      <xdr:colOff>0</xdr:colOff>
      <xdr:row>17</xdr:row>
      <xdr:rowOff>182245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06225" y="3514725"/>
          <a:ext cx="2381250" cy="1744345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142873</xdr:colOff>
          <xdr:row>0</xdr:row>
          <xdr:rowOff>152399</xdr:rowOff>
        </xdr:from>
        <xdr:to>
          <xdr:col>1</xdr:col>
          <xdr:colOff>1298573</xdr:colOff>
          <xdr:row>1</xdr:row>
          <xdr:rowOff>212724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1200150</xdr:colOff>
      <xdr:row>0</xdr:row>
      <xdr:rowOff>0</xdr:rowOff>
    </xdr:from>
    <xdr:to>
      <xdr:col>10</xdr:col>
      <xdr:colOff>1038225</xdr:colOff>
      <xdr:row>10</xdr:row>
      <xdr:rowOff>104775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0"/>
          <a:ext cx="6076950" cy="3343275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</xdr:row>
          <xdr:rowOff>123825</xdr:rowOff>
        </xdr:from>
        <xdr:to>
          <xdr:col>5</xdr:col>
          <xdr:colOff>647700</xdr:colOff>
          <xdr:row>2</xdr:row>
          <xdr:rowOff>152400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338668</xdr:colOff>
      <xdr:row>1</xdr:row>
      <xdr:rowOff>283073</xdr:rowOff>
    </xdr:from>
    <xdr:ext cx="5401732" cy="4712149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1" y="738156"/>
          <a:ext cx="5401732" cy="4712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828674</xdr:colOff>
          <xdr:row>0</xdr:row>
          <xdr:rowOff>161925</xdr:rowOff>
        </xdr:from>
        <xdr:to>
          <xdr:col>8</xdr:col>
          <xdr:colOff>174624</xdr:colOff>
          <xdr:row>1</xdr:row>
          <xdr:rowOff>60325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581025</xdr:colOff>
      <xdr:row>3</xdr:row>
      <xdr:rowOff>342900</xdr:rowOff>
    </xdr:from>
    <xdr:to>
      <xdr:col>5</xdr:col>
      <xdr:colOff>1600200</xdr:colOff>
      <xdr:row>8</xdr:row>
      <xdr:rowOff>123825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15675" y="1752600"/>
          <a:ext cx="3028950" cy="2543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</xdr:colOff>
      <xdr:row>0</xdr:row>
      <xdr:rowOff>0</xdr:rowOff>
    </xdr:from>
    <xdr:to>
      <xdr:col>11</xdr:col>
      <xdr:colOff>771525</xdr:colOff>
      <xdr:row>14</xdr:row>
      <xdr:rowOff>109554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0"/>
          <a:ext cx="8220075" cy="50435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85725</xdr:rowOff>
    </xdr:from>
    <xdr:to>
      <xdr:col>6</xdr:col>
      <xdr:colOff>228600</xdr:colOff>
      <xdr:row>11</xdr:row>
      <xdr:rowOff>238195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847725"/>
          <a:ext cx="3171825" cy="35814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asem kayali" id="{B23CB933-8DF0-464B-A40D-2872367BA24D}" userId="b318092b2af42b2b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24845C-78AE-4FB2-9ED0-5F5DB433D50D}" name="Table6" displayName="Table6" ref="B2:D8" totalsRowShown="0" headerRowDxfId="4" dataDxfId="3">
  <autoFilter ref="B2:D8" xr:uid="{D5447184-388D-4631-B753-FB02AECF1D14}"/>
  <tableColumns count="3">
    <tableColumn id="1" xr3:uid="{2A282C54-4B75-4B1F-B268-19AB4E358252}" name="Column1" dataDxfId="2"/>
    <tableColumn id="2" xr3:uid="{CADEF6A9-0125-441B-B065-BDE80F335E2F}" name="Normal " dataDxfId="1"/>
    <tableColumn id="3" xr3:uid="{003F7E0B-5CCE-44A2-8D04-3B71C813C33F}" name="Suggests Stenosis 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4-10-19T16:24:42.05" personId="{B23CB933-8DF0-464B-A40D-2872367BA24D}" id="{99974BBF-3B50-4C40-9C24-4B97402FB4C1}">
    <text>Area = π * (LVOT diameter / 2)^2; where π (pi) is a constant approximately equal to 3.14, and LVOT diameter is measured in centimeters. </text>
  </threadedComment>
  <threadedComment ref="C9" dT="2024-10-19T16:16:13.32" personId="{B23CB933-8DF0-464B-A40D-2872367BA24D}" id="{EA63E13A-51FC-4C4E-8C5E-B6E2548221C0}">
    <text xml:space="preserve">Doppler velocity index </text>
  </threadedComment>
  <threadedComment ref="B10" dT="2024-10-19T16:29:47.00" personId="{B23CB933-8DF0-464B-A40D-2872367BA24D}" id="{4E8378E1-1A86-40D1-8285-7110DD5F426C}">
    <text>Obstructive Index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secho.org/wp-content/uploads/2016/04/4.16-Abbas-Aortic-Valve-Prosthesis.pdf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4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microsoft.com/office/2017/10/relationships/threadedComment" Target="../threadedComments/threadedComment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echopedia.org/index.php?title=Normal_measurements_of_aortic_valve_protheses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AE551-37B8-4478-B558-56558E97F9B7}">
  <sheetPr codeName="Sheet2"/>
  <dimension ref="B1:I18"/>
  <sheetViews>
    <sheetView tabSelected="1" zoomScaleNormal="100" workbookViewId="0">
      <selection activeCell="B14" sqref="B14"/>
    </sheetView>
  </sheetViews>
  <sheetFormatPr defaultColWidth="15" defaultRowHeight="23.25" customHeight="1"/>
  <cols>
    <col min="1" max="1" width="7.42578125" style="1" customWidth="1"/>
    <col min="2" max="2" width="63.28515625" style="1" customWidth="1"/>
    <col min="3" max="3" width="15.85546875" style="41" customWidth="1"/>
    <col min="4" max="4" width="18.5703125" style="41" customWidth="1"/>
    <col min="5" max="5" width="35.5703125" style="1" customWidth="1"/>
    <col min="6" max="6" width="14.42578125" style="1" customWidth="1"/>
    <col min="7" max="7" width="43.7109375" style="1" customWidth="1"/>
    <col min="8" max="8" width="23.5703125" style="1" customWidth="1"/>
    <col min="9" max="9" width="36.85546875" style="1" customWidth="1"/>
    <col min="10" max="16384" width="15" style="1"/>
  </cols>
  <sheetData>
    <row r="1" spans="2:9" ht="23.25" customHeight="1" thickBot="1">
      <c r="E1" s="98" t="s">
        <v>0</v>
      </c>
      <c r="F1" s="99"/>
    </row>
    <row r="3" spans="2:9" ht="27.75" customHeight="1">
      <c r="C3" s="67" t="s">
        <v>69</v>
      </c>
      <c r="D3" s="67" t="s">
        <v>70</v>
      </c>
      <c r="E3" s="10"/>
      <c r="G3" s="25"/>
      <c r="H3" s="66" t="s">
        <v>78</v>
      </c>
      <c r="I3" s="26" t="s">
        <v>15</v>
      </c>
    </row>
    <row r="4" spans="2:9" ht="23.25" customHeight="1">
      <c r="B4" s="90" t="s">
        <v>641</v>
      </c>
      <c r="C4" s="91">
        <v>0</v>
      </c>
      <c r="D4" s="91">
        <v>0</v>
      </c>
      <c r="E4" s="92" t="e">
        <f>(C4+D4)/COUNTIF(C4:D4,"&gt;0")</f>
        <v>#DIV/0!</v>
      </c>
      <c r="G4" s="28" t="s">
        <v>4</v>
      </c>
      <c r="H4" s="66" t="s">
        <v>11</v>
      </c>
      <c r="I4" s="29" t="s">
        <v>16</v>
      </c>
    </row>
    <row r="5" spans="2:9" ht="23.25" customHeight="1">
      <c r="B5" s="18" t="s">
        <v>47</v>
      </c>
      <c r="C5" s="93">
        <v>0</v>
      </c>
      <c r="D5" s="93">
        <v>0</v>
      </c>
      <c r="E5" s="92" t="e">
        <f t="shared" ref="E5:E7" si="0">(C5+D5)/COUNTIF(C5:D5,"&gt;0")</f>
        <v>#DIV/0!</v>
      </c>
      <c r="F5" s="1" t="s">
        <v>68</v>
      </c>
      <c r="G5" s="27" t="s">
        <v>5</v>
      </c>
      <c r="H5" s="66" t="s">
        <v>12</v>
      </c>
      <c r="I5" s="26" t="s">
        <v>17</v>
      </c>
    </row>
    <row r="6" spans="2:9" ht="23.25" customHeight="1">
      <c r="B6" s="18" t="s">
        <v>66</v>
      </c>
      <c r="C6" s="93">
        <v>0</v>
      </c>
      <c r="D6" s="94">
        <v>0</v>
      </c>
      <c r="E6" s="92" t="e">
        <f t="shared" si="0"/>
        <v>#DIV/0!</v>
      </c>
      <c r="F6" s="1" t="s">
        <v>67</v>
      </c>
      <c r="G6" s="28" t="s">
        <v>6</v>
      </c>
      <c r="H6" s="66" t="s">
        <v>22</v>
      </c>
      <c r="I6" s="29" t="s">
        <v>18</v>
      </c>
    </row>
    <row r="7" spans="2:9" ht="23.25" customHeight="1">
      <c r="B7" s="18" t="s">
        <v>46</v>
      </c>
      <c r="C7" s="93">
        <v>0</v>
      </c>
      <c r="D7" s="94">
        <v>0</v>
      </c>
      <c r="E7" s="92" t="e">
        <f t="shared" si="0"/>
        <v>#DIV/0!</v>
      </c>
      <c r="F7" s="1" t="s">
        <v>67</v>
      </c>
    </row>
    <row r="8" spans="2:9" ht="23.25" customHeight="1">
      <c r="B8" s="95" t="s">
        <v>48</v>
      </c>
      <c r="C8" s="96" t="e">
        <f>C6/C7</f>
        <v>#DIV/0!</v>
      </c>
      <c r="D8" s="96" t="e">
        <f>D6/D7</f>
        <v>#DIV/0!</v>
      </c>
      <c r="E8" s="97" t="e">
        <f>E6/E7</f>
        <v>#DIV/0!</v>
      </c>
    </row>
    <row r="9" spans="2:9" ht="23.25" customHeight="1">
      <c r="B9" s="30"/>
      <c r="C9" s="44"/>
      <c r="D9" s="45"/>
      <c r="E9" s="15"/>
    </row>
    <row r="10" spans="2:9" ht="23.25" customHeight="1">
      <c r="B10" s="1" t="s">
        <v>634</v>
      </c>
      <c r="C10" s="42"/>
      <c r="D10" s="46"/>
      <c r="E10" s="23"/>
    </row>
    <row r="11" spans="2:9" ht="23.25" customHeight="1">
      <c r="F11"/>
    </row>
    <row r="12" spans="2:9" ht="23.25" customHeight="1">
      <c r="F12"/>
    </row>
    <row r="18" spans="2:2" ht="23.25" customHeight="1">
      <c r="B18" s="53" t="s">
        <v>75</v>
      </c>
    </row>
  </sheetData>
  <mergeCells count="1">
    <mergeCell ref="E1:F1"/>
  </mergeCells>
  <phoneticPr fontId="19" type="noConversion"/>
  <conditionalFormatting sqref="E4:E7">
    <cfRule type="cellIs" dxfId="11" priority="3" operator="greaterThan">
      <formula>4</formula>
    </cfRule>
    <cfRule type="cellIs" dxfId="10" priority="4" operator="greaterThan">
      <formula>4</formula>
    </cfRule>
  </conditionalFormatting>
  <conditionalFormatting sqref="E8">
    <cfRule type="cellIs" dxfId="9" priority="1" operator="lessThan">
      <formula>0.25</formula>
    </cfRule>
  </conditionalFormatting>
  <hyperlinks>
    <hyperlink ref="B18" r:id="rId1" xr:uid="{A9A247D7-7280-4ECB-BF58-D4251C1F5A67}"/>
  </hyperlinks>
  <pageMargins left="0.7" right="0.7" top="0.75" bottom="0.75" header="0.3" footer="0.3"/>
  <pageSetup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0</xdr:col>
                <xdr:colOff>142875</xdr:colOff>
                <xdr:row>0</xdr:row>
                <xdr:rowOff>152400</xdr:rowOff>
              </from>
              <to>
                <xdr:col>1</xdr:col>
                <xdr:colOff>1295400</xdr:colOff>
                <xdr:row>1</xdr:row>
                <xdr:rowOff>209550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20B62-AB0F-4169-88E7-10E854D54322}">
  <sheetPr codeName="Sheet7"/>
  <dimension ref="B1:G11"/>
  <sheetViews>
    <sheetView workbookViewId="0">
      <selection activeCell="D23" sqref="D23"/>
    </sheetView>
  </sheetViews>
  <sheetFormatPr defaultColWidth="18.7109375" defaultRowHeight="24.6" customHeight="1"/>
  <cols>
    <col min="6" max="6" width="20.7109375" style="34" customWidth="1"/>
  </cols>
  <sheetData>
    <row r="1" spans="2:7" ht="24.6" customHeight="1">
      <c r="C1" s="31" t="s">
        <v>51</v>
      </c>
    </row>
    <row r="2" spans="2:7" s="32" customFormat="1" ht="24.6" customHeight="1">
      <c r="B2" s="33" t="s">
        <v>52</v>
      </c>
      <c r="F2" s="35"/>
    </row>
    <row r="3" spans="2:7" s="32" customFormat="1" ht="24.6" customHeight="1">
      <c r="B3" s="32" t="s">
        <v>50</v>
      </c>
      <c r="F3" s="35"/>
    </row>
    <row r="4" spans="2:7" s="32" customFormat="1" ht="24.6" customHeight="1">
      <c r="C4" s="32" t="s">
        <v>53</v>
      </c>
      <c r="F4" s="36" t="s">
        <v>54</v>
      </c>
      <c r="G4" s="32" t="s">
        <v>38</v>
      </c>
    </row>
    <row r="5" spans="2:7" s="32" customFormat="1" ht="24.6" customHeight="1">
      <c r="C5" s="32" t="s">
        <v>56</v>
      </c>
      <c r="F5" s="37" t="s">
        <v>55</v>
      </c>
      <c r="G5" s="32" t="s">
        <v>59</v>
      </c>
    </row>
    <row r="6" spans="2:7" s="32" customFormat="1" ht="24.6" customHeight="1">
      <c r="C6" s="32" t="s">
        <v>57</v>
      </c>
      <c r="F6" s="38" t="s">
        <v>58</v>
      </c>
      <c r="G6" s="32" t="s">
        <v>60</v>
      </c>
    </row>
    <row r="7" spans="2:7" s="32" customFormat="1" ht="24.6" customHeight="1">
      <c r="F7" s="35"/>
    </row>
    <row r="8" spans="2:7" s="32" customFormat="1" ht="24.6" customHeight="1">
      <c r="F8" s="35"/>
    </row>
    <row r="9" spans="2:7" s="32" customFormat="1" ht="24.6" customHeight="1">
      <c r="F9" s="35"/>
    </row>
    <row r="10" spans="2:7" s="32" customFormat="1" ht="24.6" customHeight="1">
      <c r="F10" s="35"/>
    </row>
    <row r="11" spans="2:7" s="32" customFormat="1" ht="24.6" customHeight="1">
      <c r="F11" s="35"/>
    </row>
  </sheetData>
  <phoneticPr fontId="19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A9F03-BE34-4635-9C50-44F4CC103F73}">
  <sheetPr codeName="Sheet3"/>
  <dimension ref="B1:D14"/>
  <sheetViews>
    <sheetView workbookViewId="0">
      <selection activeCell="E23" sqref="E23"/>
    </sheetView>
  </sheetViews>
  <sheetFormatPr defaultColWidth="18.7109375" defaultRowHeight="25.5" customHeight="1"/>
  <cols>
    <col min="1" max="1" width="8.5703125" customWidth="1"/>
    <col min="3" max="3" width="23" customWidth="1"/>
  </cols>
  <sheetData>
    <row r="1" spans="2:4" ht="25.5" customHeight="1">
      <c r="C1" s="9" t="s">
        <v>34</v>
      </c>
    </row>
    <row r="4" spans="2:4" ht="25.5" customHeight="1">
      <c r="B4" s="9" t="s">
        <v>39</v>
      </c>
      <c r="D4" s="16">
        <v>88</v>
      </c>
    </row>
    <row r="5" spans="2:4" ht="25.5" customHeight="1">
      <c r="B5" s="9"/>
      <c r="D5" s="14"/>
    </row>
    <row r="6" spans="2:4" ht="25.5" customHeight="1">
      <c r="D6" s="14"/>
    </row>
    <row r="7" spans="2:4" ht="25.5" customHeight="1">
      <c r="B7" s="9" t="s">
        <v>40</v>
      </c>
      <c r="D7" s="16">
        <v>292</v>
      </c>
    </row>
    <row r="8" spans="2:4" ht="25.5" customHeight="1" thickBot="1">
      <c r="D8" s="14"/>
    </row>
    <row r="9" spans="2:4" ht="25.5" customHeight="1" thickBot="1">
      <c r="B9" s="9" t="s">
        <v>41</v>
      </c>
      <c r="D9" s="22">
        <f>D4/D7</f>
        <v>0.30136986301369861</v>
      </c>
    </row>
    <row r="10" spans="2:4" ht="25.5" customHeight="1">
      <c r="B10" s="9"/>
      <c r="D10" s="15"/>
    </row>
    <row r="12" spans="2:4" s="1" customFormat="1" ht="25.5" customHeight="1">
      <c r="B12" s="21" t="s">
        <v>42</v>
      </c>
    </row>
    <row r="13" spans="2:4" s="1" customFormat="1" ht="25.5" customHeight="1">
      <c r="B13" s="21" t="s">
        <v>43</v>
      </c>
    </row>
    <row r="14" spans="2:4" s="1" customFormat="1" ht="25.5" customHeight="1">
      <c r="B14" s="21" t="s">
        <v>44</v>
      </c>
    </row>
  </sheetData>
  <conditionalFormatting sqref="D4">
    <cfRule type="cellIs" dxfId="8" priority="2" operator="greaterThan">
      <formula>99</formula>
    </cfRule>
  </conditionalFormatting>
  <conditionalFormatting sqref="D9">
    <cfRule type="cellIs" dxfId="7" priority="1" operator="greaterThan">
      <formula>0.36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4</xdr:col>
                <xdr:colOff>247650</xdr:colOff>
                <xdr:row>1</xdr:row>
                <xdr:rowOff>123825</xdr:rowOff>
              </from>
              <to>
                <xdr:col>5</xdr:col>
                <xdr:colOff>647700</xdr:colOff>
                <xdr:row>2</xdr:row>
                <xdr:rowOff>152400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A4F1C-D0BD-4DB4-BC1D-E4FBEBAB9B13}">
  <sheetPr codeName="Sheet1"/>
  <dimension ref="A1:L21"/>
  <sheetViews>
    <sheetView zoomScale="90" zoomScaleNormal="90" workbookViewId="0"/>
  </sheetViews>
  <sheetFormatPr defaultColWidth="14.7109375" defaultRowHeight="28.5" customHeight="1"/>
  <cols>
    <col min="1" max="1" width="6.140625" style="14" customWidth="1"/>
    <col min="2" max="2" width="19.140625" style="18" customWidth="1"/>
    <col min="3" max="3" width="24.42578125" style="14" customWidth="1"/>
    <col min="4" max="4" width="48.140625" style="17" customWidth="1"/>
    <col min="5" max="5" width="18.28515625" style="18" customWidth="1"/>
    <col min="6" max="6" width="14.7109375" style="20"/>
    <col min="7" max="7" width="14.7109375" style="14"/>
    <col min="8" max="8" width="19.85546875" style="14" customWidth="1"/>
    <col min="9" max="16384" width="14.7109375" style="14"/>
  </cols>
  <sheetData>
    <row r="1" spans="1:12" ht="36" customHeight="1">
      <c r="D1" s="89" t="s">
        <v>638</v>
      </c>
    </row>
    <row r="2" spans="1:12" ht="28.5" customHeight="1">
      <c r="B2" s="18" t="s">
        <v>61</v>
      </c>
      <c r="C2" s="49">
        <v>0</v>
      </c>
      <c r="D2" s="17" t="s">
        <v>79</v>
      </c>
    </row>
    <row r="3" spans="1:12" ht="28.5" customHeight="1">
      <c r="C3" s="40">
        <v>0</v>
      </c>
      <c r="D3" s="87" t="s">
        <v>639</v>
      </c>
      <c r="E3" s="88" t="e">
        <f>C4*(C5/C6)</f>
        <v>#DIV/0!</v>
      </c>
      <c r="F3" s="20" t="s">
        <v>37</v>
      </c>
    </row>
    <row r="4" spans="1:12" ht="28.5" customHeight="1">
      <c r="B4" s="18" t="s">
        <v>49</v>
      </c>
      <c r="C4" s="55">
        <f>3.14*(C2/2)*(C2/2)</f>
        <v>0</v>
      </c>
      <c r="D4" s="17" t="s">
        <v>635</v>
      </c>
      <c r="E4" s="17" t="s">
        <v>1</v>
      </c>
    </row>
    <row r="5" spans="1:12" ht="28.5" customHeight="1">
      <c r="B5" s="18" t="s">
        <v>636</v>
      </c>
      <c r="C5" s="49">
        <v>0</v>
      </c>
      <c r="D5" s="17" t="s">
        <v>80</v>
      </c>
      <c r="E5" s="17" t="s">
        <v>2</v>
      </c>
    </row>
    <row r="6" spans="1:12" ht="28.5" customHeight="1">
      <c r="B6" s="18" t="s">
        <v>46</v>
      </c>
      <c r="C6" s="49">
        <v>0</v>
      </c>
      <c r="D6" s="14" t="s">
        <v>80</v>
      </c>
    </row>
    <row r="7" spans="1:12" ht="28.5" customHeight="1">
      <c r="B7" s="18" t="s">
        <v>637</v>
      </c>
      <c r="C7" s="82">
        <v>0</v>
      </c>
      <c r="D7" s="87" t="s">
        <v>640</v>
      </c>
      <c r="E7" s="88" t="e">
        <f>C4*(C7/C8)</f>
        <v>#DIV/0!</v>
      </c>
    </row>
    <row r="8" spans="1:12" ht="28.5" customHeight="1">
      <c r="B8" s="18" t="s">
        <v>45</v>
      </c>
      <c r="C8" s="82">
        <v>0</v>
      </c>
      <c r="D8" s="17" t="s">
        <v>79</v>
      </c>
    </row>
    <row r="9" spans="1:12" ht="28.5" customHeight="1">
      <c r="B9" s="18" t="s">
        <v>72</v>
      </c>
      <c r="C9" s="50" t="e">
        <f>C5/C6</f>
        <v>#DIV/0!</v>
      </c>
    </row>
    <row r="10" spans="1:12" ht="28.5" customHeight="1">
      <c r="B10" s="19" t="s">
        <v>74</v>
      </c>
      <c r="C10" s="15" t="e">
        <f>C7/C8</f>
        <v>#DIV/0!</v>
      </c>
      <c r="F10" s="20" t="s">
        <v>38</v>
      </c>
    </row>
    <row r="11" spans="1:12" ht="28.5" customHeight="1">
      <c r="B11" s="18" t="s">
        <v>36</v>
      </c>
      <c r="C11" s="54">
        <v>0</v>
      </c>
    </row>
    <row r="12" spans="1:12" ht="28.5" customHeight="1">
      <c r="B12" s="18" t="s">
        <v>64</v>
      </c>
      <c r="C12" s="24" t="e">
        <f>C4*(C5/C6)</f>
        <v>#DIV/0!</v>
      </c>
      <c r="D12" s="20" t="s">
        <v>73</v>
      </c>
      <c r="E12" s="48" t="e">
        <f>C12/C11</f>
        <v>#DIV/0!</v>
      </c>
      <c r="F12" s="20" t="s">
        <v>38</v>
      </c>
    </row>
    <row r="13" spans="1:12" ht="28.5" customHeight="1">
      <c r="B13" s="18" t="s">
        <v>65</v>
      </c>
      <c r="C13" s="47" t="e">
        <f>C4*(C7/C8)</f>
        <v>#DIV/0!</v>
      </c>
      <c r="D13" s="20" t="s">
        <v>73</v>
      </c>
      <c r="E13" s="48" t="e">
        <f>C13/C11</f>
        <v>#DIV/0!</v>
      </c>
      <c r="F13" s="20" t="s">
        <v>38</v>
      </c>
    </row>
    <row r="14" spans="1:12" ht="28.5" customHeight="1">
      <c r="D14" s="20" t="s">
        <v>73</v>
      </c>
      <c r="E14" s="51" t="s">
        <v>3</v>
      </c>
      <c r="F14" s="52"/>
    </row>
    <row r="15" spans="1:12" ht="28.5" customHeight="1">
      <c r="D15" s="20"/>
      <c r="E15" s="51"/>
      <c r="F15" s="52"/>
    </row>
    <row r="16" spans="1:12" ht="28.5" customHeight="1">
      <c r="A16" s="14" t="s">
        <v>62</v>
      </c>
      <c r="B16" s="68" t="s">
        <v>63</v>
      </c>
      <c r="C16" s="68"/>
      <c r="D16" s="68"/>
      <c r="E16" s="68"/>
      <c r="F16" s="68"/>
      <c r="G16" s="68"/>
      <c r="H16" s="68"/>
      <c r="I16" s="68"/>
      <c r="J16" s="68"/>
      <c r="K16" s="68"/>
      <c r="L16" s="68"/>
    </row>
    <row r="17" spans="1:12" ht="28.5" customHeight="1"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</row>
    <row r="18" spans="1:12" ht="28.5" customHeight="1">
      <c r="A18" s="14" t="s">
        <v>23</v>
      </c>
      <c r="B18" s="18" t="s">
        <v>23</v>
      </c>
    </row>
    <row r="19" spans="1:12" ht="28.5" customHeight="1">
      <c r="D19" s="43" t="s">
        <v>69</v>
      </c>
      <c r="E19" s="43" t="s">
        <v>70</v>
      </c>
      <c r="F19" s="43" t="s">
        <v>71</v>
      </c>
      <c r="I19" s="43" t="s">
        <v>69</v>
      </c>
      <c r="J19" s="43" t="s">
        <v>70</v>
      </c>
      <c r="K19" s="43" t="s">
        <v>71</v>
      </c>
    </row>
    <row r="20" spans="1:12" ht="28.5" customHeight="1">
      <c r="B20" s="39"/>
      <c r="C20" s="18" t="s">
        <v>637</v>
      </c>
      <c r="D20" s="83">
        <f>C7</f>
        <v>0</v>
      </c>
      <c r="E20" s="84" t="s">
        <v>23</v>
      </c>
      <c r="F20" s="84" t="s">
        <v>23</v>
      </c>
      <c r="G20" s="85"/>
      <c r="H20" s="86" t="s">
        <v>76</v>
      </c>
      <c r="I20" s="84">
        <f>C5</f>
        <v>0</v>
      </c>
      <c r="J20" s="84" t="s">
        <v>23</v>
      </c>
      <c r="K20" s="84" t="s">
        <v>23</v>
      </c>
    </row>
    <row r="21" spans="1:12" ht="28.5" customHeight="1">
      <c r="C21" s="18" t="s">
        <v>45</v>
      </c>
      <c r="D21" s="83">
        <f>C8</f>
        <v>0</v>
      </c>
      <c r="E21" s="84" t="s">
        <v>23</v>
      </c>
      <c r="F21" s="84" t="s">
        <v>23</v>
      </c>
      <c r="G21" s="85" t="s">
        <v>23</v>
      </c>
      <c r="H21" s="86" t="s">
        <v>77</v>
      </c>
      <c r="I21" s="84">
        <f>C6</f>
        <v>0</v>
      </c>
      <c r="J21" s="84" t="s">
        <v>23</v>
      </c>
      <c r="K21" s="84" t="s">
        <v>23</v>
      </c>
    </row>
  </sheetData>
  <mergeCells count="1">
    <mergeCell ref="B16:L17"/>
  </mergeCells>
  <phoneticPr fontId="19" type="noConversion"/>
  <conditionalFormatting sqref="E12">
    <cfRule type="cellIs" dxfId="6" priority="3" operator="lessThan">
      <formula>0.6</formula>
    </cfRule>
  </conditionalFormatting>
  <conditionalFormatting sqref="E13">
    <cfRule type="cellIs" dxfId="5" priority="1" operator="lessThan">
      <formula>0.6</formula>
    </cfRule>
  </conditionalFormatting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6</xdr:col>
                <xdr:colOff>828675</xdr:colOff>
                <xdr:row>0</xdr:row>
                <xdr:rowOff>161925</xdr:rowOff>
              </from>
              <to>
                <xdr:col>8</xdr:col>
                <xdr:colOff>171450</xdr:colOff>
                <xdr:row>1</xdr:row>
                <xdr:rowOff>57150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312A5-4CBD-4991-9C3F-63E4EE4A8339}">
  <sheetPr codeName="Sheet8"/>
  <dimension ref="B1:H199"/>
  <sheetViews>
    <sheetView zoomScale="60" zoomScaleNormal="60" workbookViewId="0">
      <pane ySplit="4" topLeftCell="A96" activePane="bottomLeft" state="frozen"/>
      <selection pane="bottomLeft" activeCell="C1" sqref="C1:G1"/>
    </sheetView>
  </sheetViews>
  <sheetFormatPr defaultColWidth="27.85546875" defaultRowHeight="32.25" customHeight="1"/>
  <cols>
    <col min="1" max="1" width="7.85546875" style="65" customWidth="1"/>
    <col min="2" max="2" width="41" style="65" customWidth="1"/>
    <col min="3" max="3" width="27.85546875" style="65"/>
    <col min="4" max="4" width="17.42578125" style="65" customWidth="1"/>
    <col min="5" max="5" width="31.5703125" style="65" customWidth="1"/>
    <col min="6" max="6" width="31.85546875" style="65" customWidth="1"/>
    <col min="7" max="7" width="27.85546875" style="65"/>
    <col min="8" max="8" width="42.140625" style="65" customWidth="1"/>
    <col min="9" max="16384" width="27.85546875" style="65"/>
  </cols>
  <sheetData>
    <row r="1" spans="2:8" ht="32.25" customHeight="1">
      <c r="C1" s="80" t="s">
        <v>633</v>
      </c>
      <c r="D1" s="80"/>
      <c r="E1" s="80"/>
      <c r="F1" s="80"/>
      <c r="G1" s="80"/>
    </row>
    <row r="2" spans="2:8" ht="32.25" customHeight="1" thickBot="1">
      <c r="B2" s="72" t="s">
        <v>632</v>
      </c>
      <c r="C2" s="73"/>
      <c r="D2" s="73"/>
      <c r="E2" s="73"/>
      <c r="F2" s="73"/>
      <c r="G2" s="73"/>
      <c r="H2" s="73"/>
    </row>
    <row r="3" spans="2:8" ht="32.25" customHeight="1">
      <c r="B3" s="74" t="s">
        <v>81</v>
      </c>
      <c r="C3" s="76" t="s">
        <v>82</v>
      </c>
      <c r="D3" s="78" t="s">
        <v>83</v>
      </c>
      <c r="E3" s="56" t="s">
        <v>84</v>
      </c>
      <c r="F3" s="56" t="s">
        <v>86</v>
      </c>
      <c r="G3" s="56" t="s">
        <v>87</v>
      </c>
      <c r="H3" s="57" t="s">
        <v>89</v>
      </c>
    </row>
    <row r="4" spans="2:8" ht="32.25" customHeight="1" thickBot="1">
      <c r="B4" s="75"/>
      <c r="C4" s="77"/>
      <c r="D4" s="79"/>
      <c r="E4" s="58" t="s">
        <v>85</v>
      </c>
      <c r="F4" s="58" t="s">
        <v>85</v>
      </c>
      <c r="G4" s="58" t="s">
        <v>88</v>
      </c>
      <c r="H4" s="59" t="s">
        <v>631</v>
      </c>
    </row>
    <row r="5" spans="2:8" ht="32.25" customHeight="1" thickBot="1">
      <c r="B5" s="69" t="s">
        <v>90</v>
      </c>
      <c r="C5" s="60">
        <v>16</v>
      </c>
      <c r="D5" s="60">
        <v>6</v>
      </c>
      <c r="E5" s="60" t="s">
        <v>91</v>
      </c>
      <c r="F5" s="60" t="s">
        <v>92</v>
      </c>
      <c r="G5" s="60" t="s">
        <v>93</v>
      </c>
      <c r="H5" s="61" t="s">
        <v>94</v>
      </c>
    </row>
    <row r="6" spans="2:8" ht="32.25" customHeight="1" thickBot="1">
      <c r="B6" s="70"/>
      <c r="C6" s="60">
        <v>19</v>
      </c>
      <c r="D6" s="60">
        <v>9</v>
      </c>
      <c r="E6" s="60" t="s">
        <v>95</v>
      </c>
      <c r="F6" s="60" t="s">
        <v>96</v>
      </c>
      <c r="G6" s="60" t="s">
        <v>97</v>
      </c>
      <c r="H6" s="61" t="s">
        <v>98</v>
      </c>
    </row>
    <row r="7" spans="2:8" ht="32.25" customHeight="1" thickBot="1">
      <c r="B7" s="70"/>
      <c r="C7" s="60">
        <v>21</v>
      </c>
      <c r="D7" s="60">
        <v>15</v>
      </c>
      <c r="E7" s="60" t="s">
        <v>99</v>
      </c>
      <c r="F7" s="60" t="s">
        <v>100</v>
      </c>
      <c r="G7" s="60" t="s">
        <v>101</v>
      </c>
      <c r="H7" s="61" t="s">
        <v>102</v>
      </c>
    </row>
    <row r="8" spans="2:8" ht="32.25" customHeight="1" thickBot="1">
      <c r="B8" s="70"/>
      <c r="C8" s="60">
        <v>23</v>
      </c>
      <c r="D8" s="60">
        <v>8</v>
      </c>
      <c r="E8" s="60" t="s">
        <v>103</v>
      </c>
      <c r="F8" s="60" t="s">
        <v>104</v>
      </c>
      <c r="G8" s="60"/>
      <c r="H8" s="61" t="s">
        <v>105</v>
      </c>
    </row>
    <row r="9" spans="2:8" ht="32.25" customHeight="1" thickBot="1">
      <c r="B9" s="70"/>
      <c r="C9" s="60">
        <v>25</v>
      </c>
      <c r="D9" s="60">
        <v>12</v>
      </c>
      <c r="E9" s="60" t="s">
        <v>106</v>
      </c>
      <c r="F9" s="60" t="s">
        <v>107</v>
      </c>
      <c r="G9" s="60"/>
      <c r="H9" s="61" t="s">
        <v>108</v>
      </c>
    </row>
    <row r="10" spans="2:8" ht="32.25" customHeight="1" thickBot="1">
      <c r="B10" s="70"/>
      <c r="C10" s="60">
        <v>27</v>
      </c>
      <c r="D10" s="60">
        <v>10</v>
      </c>
      <c r="E10" s="60" t="s">
        <v>109</v>
      </c>
      <c r="F10" s="60" t="s">
        <v>110</v>
      </c>
      <c r="G10" s="60"/>
      <c r="H10" s="61" t="s">
        <v>111</v>
      </c>
    </row>
    <row r="11" spans="2:8" ht="32.25" customHeight="1" thickBot="1">
      <c r="B11" s="71"/>
      <c r="C11" s="60">
        <v>29</v>
      </c>
      <c r="D11" s="60">
        <v>5</v>
      </c>
      <c r="E11" s="60" t="s">
        <v>112</v>
      </c>
      <c r="F11" s="60" t="s">
        <v>113</v>
      </c>
      <c r="G11" s="60"/>
      <c r="H11" s="61" t="s">
        <v>114</v>
      </c>
    </row>
    <row r="12" spans="2:8" ht="32.25" customHeight="1" thickBot="1">
      <c r="B12" s="69" t="s">
        <v>115</v>
      </c>
      <c r="C12" s="60">
        <v>21</v>
      </c>
      <c r="D12" s="60">
        <v>45</v>
      </c>
      <c r="E12" s="60" t="s">
        <v>116</v>
      </c>
      <c r="F12" s="60" t="s">
        <v>117</v>
      </c>
      <c r="G12" s="60"/>
      <c r="H12" s="61"/>
    </row>
    <row r="13" spans="2:8" ht="32.25" customHeight="1" thickBot="1">
      <c r="B13" s="70"/>
      <c r="C13" s="60">
        <v>23</v>
      </c>
      <c r="D13" s="60">
        <v>115</v>
      </c>
      <c r="E13" s="60" t="s">
        <v>118</v>
      </c>
      <c r="F13" s="60" t="s">
        <v>119</v>
      </c>
      <c r="G13" s="60" t="s">
        <v>120</v>
      </c>
      <c r="H13" s="61" t="s">
        <v>121</v>
      </c>
    </row>
    <row r="14" spans="2:8" ht="32.25" customHeight="1" thickBot="1">
      <c r="B14" s="70"/>
      <c r="C14" s="60">
        <v>25</v>
      </c>
      <c r="D14" s="60">
        <v>100</v>
      </c>
      <c r="E14" s="60" t="s">
        <v>122</v>
      </c>
      <c r="F14" s="60" t="s">
        <v>123</v>
      </c>
      <c r="G14" s="60" t="s">
        <v>124</v>
      </c>
      <c r="H14" s="61" t="s">
        <v>125</v>
      </c>
    </row>
    <row r="15" spans="2:8" ht="32.25" customHeight="1" thickBot="1">
      <c r="B15" s="70"/>
      <c r="C15" s="60">
        <v>27</v>
      </c>
      <c r="D15" s="60">
        <v>55</v>
      </c>
      <c r="E15" s="60" t="s">
        <v>126</v>
      </c>
      <c r="F15" s="60" t="s">
        <v>127</v>
      </c>
      <c r="G15" s="60" t="s">
        <v>128</v>
      </c>
      <c r="H15" s="61" t="s">
        <v>129</v>
      </c>
    </row>
    <row r="16" spans="2:8" ht="32.25" customHeight="1" thickBot="1">
      <c r="B16" s="71"/>
      <c r="C16" s="60" t="s">
        <v>130</v>
      </c>
      <c r="D16" s="60">
        <v>16</v>
      </c>
      <c r="E16" s="60" t="s">
        <v>131</v>
      </c>
      <c r="F16" s="60"/>
      <c r="G16" s="60"/>
      <c r="H16" s="61"/>
    </row>
    <row r="17" spans="2:8" ht="32.25" customHeight="1" thickBot="1">
      <c r="B17" s="69" t="s">
        <v>132</v>
      </c>
      <c r="C17" s="60" t="s">
        <v>133</v>
      </c>
      <c r="D17" s="60">
        <v>12</v>
      </c>
      <c r="E17" s="60" t="s">
        <v>134</v>
      </c>
      <c r="F17" s="60" t="s">
        <v>135</v>
      </c>
      <c r="G17" s="60"/>
      <c r="H17" s="61" t="s">
        <v>136</v>
      </c>
    </row>
    <row r="18" spans="2:8" ht="32.25" customHeight="1" thickBot="1">
      <c r="B18" s="70"/>
      <c r="C18" s="60">
        <v>23</v>
      </c>
      <c r="D18" s="60">
        <v>18</v>
      </c>
      <c r="E18" s="60" t="s">
        <v>137</v>
      </c>
      <c r="F18" s="60" t="s">
        <v>138</v>
      </c>
      <c r="G18" s="60"/>
      <c r="H18" s="61" t="s">
        <v>139</v>
      </c>
    </row>
    <row r="19" spans="2:8" ht="32.25" customHeight="1" thickBot="1">
      <c r="B19" s="71"/>
      <c r="C19" s="60">
        <v>25</v>
      </c>
      <c r="D19" s="60">
        <v>20</v>
      </c>
      <c r="E19" s="60" t="s">
        <v>140</v>
      </c>
      <c r="F19" s="60" t="s">
        <v>141</v>
      </c>
      <c r="G19" s="60"/>
      <c r="H19" s="61" t="s">
        <v>142</v>
      </c>
    </row>
    <row r="20" spans="2:8" ht="32.25" customHeight="1" thickBot="1">
      <c r="B20" s="69" t="s">
        <v>143</v>
      </c>
      <c r="C20" s="60">
        <v>19</v>
      </c>
      <c r="D20" s="60">
        <v>16</v>
      </c>
      <c r="E20" s="60" t="s">
        <v>144</v>
      </c>
      <c r="F20" s="60" t="s">
        <v>145</v>
      </c>
      <c r="G20" s="60"/>
      <c r="H20" s="61" t="s">
        <v>146</v>
      </c>
    </row>
    <row r="21" spans="2:8" ht="32.25" customHeight="1" thickBot="1">
      <c r="B21" s="70"/>
      <c r="C21" s="60">
        <v>21</v>
      </c>
      <c r="D21" s="60">
        <v>9</v>
      </c>
      <c r="E21" s="60" t="s">
        <v>147</v>
      </c>
      <c r="F21" s="60" t="s">
        <v>148</v>
      </c>
      <c r="G21" s="60"/>
      <c r="H21" s="61" t="s">
        <v>149</v>
      </c>
    </row>
    <row r="22" spans="2:8" ht="32.25" customHeight="1" thickBot="1">
      <c r="B22" s="71"/>
      <c r="C22" s="60">
        <v>23</v>
      </c>
      <c r="D22" s="60">
        <v>4</v>
      </c>
      <c r="E22" s="60" t="s">
        <v>150</v>
      </c>
      <c r="F22" s="60" t="s">
        <v>151</v>
      </c>
      <c r="G22" s="60"/>
      <c r="H22" s="61" t="s">
        <v>152</v>
      </c>
    </row>
    <row r="23" spans="2:8" ht="32.25" customHeight="1" thickBot="1">
      <c r="B23" s="69" t="s">
        <v>153</v>
      </c>
      <c r="C23" s="60">
        <v>19</v>
      </c>
      <c r="D23" s="60">
        <v>37</v>
      </c>
      <c r="E23" s="60">
        <v>46</v>
      </c>
      <c r="F23" s="60" t="s">
        <v>154</v>
      </c>
      <c r="G23" s="60" t="s">
        <v>155</v>
      </c>
      <c r="H23" s="61" t="s">
        <v>156</v>
      </c>
    </row>
    <row r="24" spans="2:8" ht="32.25" customHeight="1" thickBot="1">
      <c r="B24" s="70"/>
      <c r="C24" s="60">
        <v>21</v>
      </c>
      <c r="D24" s="60">
        <v>161</v>
      </c>
      <c r="E24" s="60" t="s">
        <v>157</v>
      </c>
      <c r="F24" s="60" t="s">
        <v>158</v>
      </c>
      <c r="G24" s="60" t="s">
        <v>159</v>
      </c>
      <c r="H24" s="61"/>
    </row>
    <row r="25" spans="2:8" ht="32.25" customHeight="1" thickBot="1">
      <c r="B25" s="70"/>
      <c r="C25" s="60">
        <v>23</v>
      </c>
      <c r="D25" s="60">
        <v>153</v>
      </c>
      <c r="E25" s="60" t="s">
        <v>160</v>
      </c>
      <c r="F25" s="60" t="s">
        <v>161</v>
      </c>
      <c r="G25" s="60" t="s">
        <v>162</v>
      </c>
      <c r="H25" s="61"/>
    </row>
    <row r="26" spans="2:8" ht="32.25" customHeight="1" thickBot="1">
      <c r="B26" s="70"/>
      <c r="C26" s="60">
        <v>25</v>
      </c>
      <c r="D26" s="60">
        <v>89</v>
      </c>
      <c r="E26" s="60" t="s">
        <v>163</v>
      </c>
      <c r="F26" s="60" t="s">
        <v>164</v>
      </c>
      <c r="G26" s="60" t="s">
        <v>165</v>
      </c>
      <c r="H26" s="61"/>
    </row>
    <row r="27" spans="2:8" ht="32.25" customHeight="1" thickBot="1">
      <c r="B27" s="70"/>
      <c r="C27" s="60">
        <v>27</v>
      </c>
      <c r="D27" s="60">
        <v>61</v>
      </c>
      <c r="E27" s="60" t="s">
        <v>166</v>
      </c>
      <c r="F27" s="60" t="s">
        <v>167</v>
      </c>
      <c r="G27" s="60" t="s">
        <v>168</v>
      </c>
      <c r="H27" s="61"/>
    </row>
    <row r="28" spans="2:8" ht="32.25" customHeight="1" thickBot="1">
      <c r="B28" s="71"/>
      <c r="C28" s="60">
        <v>29</v>
      </c>
      <c r="D28" s="60">
        <v>9</v>
      </c>
      <c r="E28" s="60" t="s">
        <v>169</v>
      </c>
      <c r="F28" s="60" t="s">
        <v>170</v>
      </c>
      <c r="G28" s="60" t="s">
        <v>171</v>
      </c>
      <c r="H28" s="61"/>
    </row>
    <row r="29" spans="2:8" ht="32.25" customHeight="1" thickBot="1">
      <c r="B29" s="69" t="s">
        <v>172</v>
      </c>
      <c r="C29" s="60">
        <v>17</v>
      </c>
      <c r="D29" s="60">
        <v>1</v>
      </c>
      <c r="E29" s="60"/>
      <c r="F29" s="60"/>
      <c r="G29" s="60">
        <v>4.0999999999999996</v>
      </c>
      <c r="H29" s="61"/>
    </row>
    <row r="30" spans="2:8" ht="32.25" customHeight="1" thickBot="1">
      <c r="B30" s="70"/>
      <c r="C30" s="60">
        <v>19</v>
      </c>
      <c r="D30" s="60">
        <v>2</v>
      </c>
      <c r="E30" s="60">
        <v>27</v>
      </c>
      <c r="F30" s="60" t="s">
        <v>173</v>
      </c>
      <c r="G30" s="60">
        <v>3.8</v>
      </c>
      <c r="H30" s="61">
        <v>1.1000000000000001</v>
      </c>
    </row>
    <row r="31" spans="2:8" ht="32.25" customHeight="1" thickBot="1">
      <c r="B31" s="70"/>
      <c r="C31" s="60">
        <v>21</v>
      </c>
      <c r="D31" s="60">
        <v>18</v>
      </c>
      <c r="E31" s="60" t="s">
        <v>174</v>
      </c>
      <c r="F31" s="60" t="s">
        <v>175</v>
      </c>
      <c r="G31" s="60" t="s">
        <v>176</v>
      </c>
      <c r="H31" s="61" t="s">
        <v>177</v>
      </c>
    </row>
    <row r="32" spans="2:8" ht="32.25" customHeight="1" thickBot="1">
      <c r="B32" s="70"/>
      <c r="C32" s="60">
        <v>23</v>
      </c>
      <c r="D32" s="60">
        <v>41</v>
      </c>
      <c r="E32" s="60" t="s">
        <v>178</v>
      </c>
      <c r="F32" s="60" t="s">
        <v>179</v>
      </c>
      <c r="G32" s="60" t="s">
        <v>180</v>
      </c>
      <c r="H32" s="61" t="s">
        <v>181</v>
      </c>
    </row>
    <row r="33" spans="2:8" ht="32.25" customHeight="1" thickBot="1">
      <c r="B33" s="70"/>
      <c r="C33" s="60">
        <v>25</v>
      </c>
      <c r="D33" s="60">
        <v>39</v>
      </c>
      <c r="E33" s="60" t="s">
        <v>182</v>
      </c>
      <c r="F33" s="60" t="s">
        <v>183</v>
      </c>
      <c r="G33" s="60" t="s">
        <v>184</v>
      </c>
      <c r="H33" s="61" t="s">
        <v>185</v>
      </c>
    </row>
    <row r="34" spans="2:8" ht="32.25" customHeight="1" thickBot="1">
      <c r="B34" s="70"/>
      <c r="C34" s="60">
        <v>27</v>
      </c>
      <c r="D34" s="60">
        <v>23</v>
      </c>
      <c r="E34" s="60" t="s">
        <v>186</v>
      </c>
      <c r="F34" s="60"/>
      <c r="G34" s="60" t="s">
        <v>187</v>
      </c>
      <c r="H34" s="61">
        <v>2.6</v>
      </c>
    </row>
    <row r="35" spans="2:8" ht="32.25" customHeight="1" thickBot="1">
      <c r="B35" s="70"/>
      <c r="C35" s="60">
        <v>29</v>
      </c>
      <c r="D35" s="60">
        <v>5</v>
      </c>
      <c r="E35" s="60" t="s">
        <v>188</v>
      </c>
      <c r="F35" s="60"/>
      <c r="G35" s="60" t="s">
        <v>189</v>
      </c>
      <c r="H35" s="61" t="s">
        <v>190</v>
      </c>
    </row>
    <row r="36" spans="2:8" ht="32.25" customHeight="1" thickBot="1">
      <c r="B36" s="71"/>
      <c r="C36" s="60">
        <v>31</v>
      </c>
      <c r="D36" s="60">
        <v>2</v>
      </c>
      <c r="E36" s="60"/>
      <c r="F36" s="60"/>
      <c r="G36" s="60" t="s">
        <v>191</v>
      </c>
      <c r="H36" s="61"/>
    </row>
    <row r="37" spans="2:8" ht="32.25" customHeight="1" thickBot="1">
      <c r="B37" s="69" t="s">
        <v>192</v>
      </c>
      <c r="C37" s="60">
        <v>17</v>
      </c>
      <c r="D37" s="60">
        <v>7</v>
      </c>
      <c r="E37" s="60" t="s">
        <v>193</v>
      </c>
      <c r="F37" s="60" t="s">
        <v>194</v>
      </c>
      <c r="G37" s="60"/>
      <c r="H37" s="61" t="s">
        <v>195</v>
      </c>
    </row>
    <row r="38" spans="2:8" ht="32.25" customHeight="1" thickBot="1">
      <c r="B38" s="70"/>
      <c r="C38" s="60">
        <v>19</v>
      </c>
      <c r="D38" s="60">
        <v>63</v>
      </c>
      <c r="E38" s="60" t="s">
        <v>196</v>
      </c>
      <c r="F38" s="60" t="s">
        <v>197</v>
      </c>
      <c r="G38" s="60" t="s">
        <v>198</v>
      </c>
      <c r="H38" s="61" t="s">
        <v>199</v>
      </c>
    </row>
    <row r="39" spans="2:8" ht="32.25" customHeight="1" thickBot="1">
      <c r="B39" s="70"/>
      <c r="C39" s="60">
        <v>21</v>
      </c>
      <c r="D39" s="60">
        <v>111</v>
      </c>
      <c r="E39" s="60" t="s">
        <v>200</v>
      </c>
      <c r="F39" s="60" t="s">
        <v>201</v>
      </c>
      <c r="G39" s="60" t="s">
        <v>202</v>
      </c>
      <c r="H39" s="61" t="s">
        <v>203</v>
      </c>
    </row>
    <row r="40" spans="2:8" ht="32.25" customHeight="1" thickBot="1">
      <c r="B40" s="70"/>
      <c r="C40" s="60">
        <v>23</v>
      </c>
      <c r="D40" s="60">
        <v>120</v>
      </c>
      <c r="E40" s="60" t="s">
        <v>204</v>
      </c>
      <c r="F40" s="60" t="s">
        <v>205</v>
      </c>
      <c r="G40" s="60" t="s">
        <v>206</v>
      </c>
      <c r="H40" s="61" t="s">
        <v>207</v>
      </c>
    </row>
    <row r="41" spans="2:8" ht="32.25" customHeight="1" thickBot="1">
      <c r="B41" s="70"/>
      <c r="C41" s="60">
        <v>25</v>
      </c>
      <c r="D41" s="60">
        <v>103</v>
      </c>
      <c r="E41" s="60" t="s">
        <v>208</v>
      </c>
      <c r="F41" s="60" t="s">
        <v>209</v>
      </c>
      <c r="G41" s="60" t="s">
        <v>210</v>
      </c>
      <c r="H41" s="61" t="s">
        <v>211</v>
      </c>
    </row>
    <row r="42" spans="2:8" ht="32.25" customHeight="1" thickBot="1">
      <c r="B42" s="70"/>
      <c r="C42" s="60">
        <v>27</v>
      </c>
      <c r="D42" s="60">
        <v>57</v>
      </c>
      <c r="E42" s="60" t="s">
        <v>212</v>
      </c>
      <c r="F42" s="60" t="s">
        <v>213</v>
      </c>
      <c r="G42" s="60" t="s">
        <v>214</v>
      </c>
      <c r="H42" s="61" t="s">
        <v>215</v>
      </c>
    </row>
    <row r="43" spans="2:8" ht="32.25" customHeight="1" thickBot="1">
      <c r="B43" s="71"/>
      <c r="C43" s="60">
        <v>29</v>
      </c>
      <c r="D43" s="60">
        <v>6</v>
      </c>
      <c r="E43" s="60" t="s">
        <v>216</v>
      </c>
      <c r="F43" s="60" t="s">
        <v>217</v>
      </c>
      <c r="G43" s="60" t="s">
        <v>218</v>
      </c>
      <c r="H43" s="61" t="s">
        <v>219</v>
      </c>
    </row>
    <row r="44" spans="2:8" ht="55.5" customHeight="1" thickBot="1">
      <c r="B44" s="62" t="s">
        <v>220</v>
      </c>
      <c r="C44" s="60">
        <v>19</v>
      </c>
      <c r="D44" s="60">
        <v>10</v>
      </c>
      <c r="E44" s="60" t="s">
        <v>221</v>
      </c>
      <c r="F44" s="60" t="s">
        <v>222</v>
      </c>
      <c r="G44" s="60"/>
      <c r="H44" s="61" t="s">
        <v>223</v>
      </c>
    </row>
    <row r="45" spans="2:8" ht="32.25" customHeight="1" thickBot="1">
      <c r="B45" s="69" t="s">
        <v>224</v>
      </c>
      <c r="C45" s="60">
        <v>19</v>
      </c>
      <c r="D45" s="60">
        <v>4</v>
      </c>
      <c r="E45" s="60" t="s">
        <v>225</v>
      </c>
      <c r="F45" s="60" t="s">
        <v>226</v>
      </c>
      <c r="G45" s="60">
        <v>1.8</v>
      </c>
      <c r="H45" s="61" t="s">
        <v>227</v>
      </c>
    </row>
    <row r="46" spans="2:8" ht="32.25" customHeight="1" thickBot="1">
      <c r="B46" s="70"/>
      <c r="C46" s="60">
        <v>21</v>
      </c>
      <c r="D46" s="60">
        <v>30</v>
      </c>
      <c r="E46" s="60" t="s">
        <v>228</v>
      </c>
      <c r="F46" s="60" t="s">
        <v>229</v>
      </c>
      <c r="G46" s="60" t="s">
        <v>230</v>
      </c>
      <c r="H46" s="61" t="s">
        <v>231</v>
      </c>
    </row>
    <row r="47" spans="2:8" ht="32.25" customHeight="1" thickBot="1">
      <c r="B47" s="70"/>
      <c r="C47" s="60">
        <v>23</v>
      </c>
      <c r="D47" s="60">
        <v>30</v>
      </c>
      <c r="E47" s="60" t="s">
        <v>232</v>
      </c>
      <c r="F47" s="60" t="s">
        <v>233</v>
      </c>
      <c r="G47" s="60" t="s">
        <v>234</v>
      </c>
      <c r="H47" s="61" t="s">
        <v>235</v>
      </c>
    </row>
    <row r="48" spans="2:8" ht="32.25" customHeight="1" thickBot="1">
      <c r="B48" s="71"/>
      <c r="C48" s="60">
        <v>25</v>
      </c>
      <c r="D48" s="60">
        <v>1</v>
      </c>
      <c r="E48" s="60">
        <v>22</v>
      </c>
      <c r="F48" s="60">
        <v>11</v>
      </c>
      <c r="G48" s="60">
        <v>2.4</v>
      </c>
      <c r="H48" s="61"/>
    </row>
    <row r="49" spans="2:8" ht="32.25" customHeight="1" thickBot="1">
      <c r="B49" s="69" t="s">
        <v>236</v>
      </c>
      <c r="C49" s="60">
        <v>19</v>
      </c>
      <c r="D49" s="60">
        <v>56</v>
      </c>
      <c r="E49" s="60" t="s">
        <v>237</v>
      </c>
      <c r="F49" s="60" t="s">
        <v>238</v>
      </c>
      <c r="G49" s="60"/>
      <c r="H49" s="61" t="s">
        <v>239</v>
      </c>
    </row>
    <row r="50" spans="2:8" ht="32.25" customHeight="1" thickBot="1">
      <c r="B50" s="70"/>
      <c r="C50" s="60">
        <v>21</v>
      </c>
      <c r="D50" s="60">
        <v>73</v>
      </c>
      <c r="E50" s="60" t="s">
        <v>240</v>
      </c>
      <c r="F50" s="60" t="s">
        <v>241</v>
      </c>
      <c r="G50" s="60" t="s">
        <v>242</v>
      </c>
      <c r="H50" s="61" t="s">
        <v>243</v>
      </c>
    </row>
    <row r="51" spans="2:8" ht="32.25" customHeight="1" thickBot="1">
      <c r="B51" s="70"/>
      <c r="C51" s="60">
        <v>23</v>
      </c>
      <c r="D51" s="60">
        <v>100</v>
      </c>
      <c r="E51" s="60" t="s">
        <v>244</v>
      </c>
      <c r="F51" s="60" t="s">
        <v>245</v>
      </c>
      <c r="G51" s="60" t="s">
        <v>246</v>
      </c>
      <c r="H51" s="61" t="s">
        <v>247</v>
      </c>
    </row>
    <row r="52" spans="2:8" ht="32.25" customHeight="1" thickBot="1">
      <c r="B52" s="70"/>
      <c r="C52" s="60">
        <v>25</v>
      </c>
      <c r="D52" s="60">
        <v>85</v>
      </c>
      <c r="E52" s="60" t="s">
        <v>248</v>
      </c>
      <c r="F52" s="60" t="s">
        <v>249</v>
      </c>
      <c r="G52" s="60" t="s">
        <v>250</v>
      </c>
      <c r="H52" s="61" t="s">
        <v>251</v>
      </c>
    </row>
    <row r="53" spans="2:8" ht="32.25" customHeight="1" thickBot="1">
      <c r="B53" s="70"/>
      <c r="C53" s="60">
        <v>27</v>
      </c>
      <c r="D53" s="60">
        <v>50</v>
      </c>
      <c r="E53" s="60" t="s">
        <v>252</v>
      </c>
      <c r="F53" s="60" t="s">
        <v>253</v>
      </c>
      <c r="G53" s="60" t="s">
        <v>254</v>
      </c>
      <c r="H53" s="61" t="s">
        <v>255</v>
      </c>
    </row>
    <row r="54" spans="2:8" ht="32.25" customHeight="1" thickBot="1">
      <c r="B54" s="70"/>
      <c r="C54" s="60">
        <v>29</v>
      </c>
      <c r="D54" s="60">
        <v>24</v>
      </c>
      <c r="E54" s="60">
        <v>22</v>
      </c>
      <c r="F54" s="60" t="s">
        <v>256</v>
      </c>
      <c r="G54" s="60" t="s">
        <v>257</v>
      </c>
      <c r="H54" s="61" t="s">
        <v>258</v>
      </c>
    </row>
    <row r="55" spans="2:8" ht="32.25" customHeight="1" thickBot="1">
      <c r="B55" s="71"/>
      <c r="C55" s="60">
        <v>31</v>
      </c>
      <c r="D55" s="60">
        <v>4</v>
      </c>
      <c r="E55" s="60"/>
      <c r="F55" s="60"/>
      <c r="G55" s="60" t="s">
        <v>259</v>
      </c>
      <c r="H55" s="61"/>
    </row>
    <row r="56" spans="2:8" ht="32.25" customHeight="1" thickBot="1">
      <c r="B56" s="69" t="s">
        <v>260</v>
      </c>
      <c r="C56" s="60">
        <v>19</v>
      </c>
      <c r="D56" s="60">
        <v>14</v>
      </c>
      <c r="E56" s="60" t="s">
        <v>261</v>
      </c>
      <c r="F56" s="60" t="s">
        <v>262</v>
      </c>
      <c r="G56" s="60" t="s">
        <v>263</v>
      </c>
      <c r="H56" s="61" t="s">
        <v>264</v>
      </c>
    </row>
    <row r="57" spans="2:8" ht="32.25" customHeight="1" thickBot="1">
      <c r="B57" s="70"/>
      <c r="C57" s="60">
        <v>21</v>
      </c>
      <c r="D57" s="60">
        <v>34</v>
      </c>
      <c r="E57" s="60" t="s">
        <v>265</v>
      </c>
      <c r="F57" s="60" t="s">
        <v>266</v>
      </c>
      <c r="G57" s="60" t="s">
        <v>267</v>
      </c>
      <c r="H57" s="61" t="s">
        <v>268</v>
      </c>
    </row>
    <row r="58" spans="2:8" ht="32.25" customHeight="1" thickBot="1">
      <c r="B58" s="70"/>
      <c r="C58" s="60">
        <v>23</v>
      </c>
      <c r="D58" s="60">
        <v>20</v>
      </c>
      <c r="E58" s="60" t="s">
        <v>269</v>
      </c>
      <c r="F58" s="60" t="s">
        <v>270</v>
      </c>
      <c r="G58" s="60" t="s">
        <v>271</v>
      </c>
      <c r="H58" s="61" t="s">
        <v>272</v>
      </c>
    </row>
    <row r="59" spans="2:8" ht="32.25" customHeight="1" thickBot="1">
      <c r="B59" s="70"/>
      <c r="C59" s="60">
        <v>25</v>
      </c>
      <c r="D59" s="60">
        <v>5</v>
      </c>
      <c r="E59" s="60" t="s">
        <v>273</v>
      </c>
      <c r="F59" s="60" t="s">
        <v>274</v>
      </c>
      <c r="G59" s="60" t="s">
        <v>275</v>
      </c>
      <c r="H59" s="61"/>
    </row>
    <row r="60" spans="2:8" ht="32.25" customHeight="1" thickBot="1">
      <c r="B60" s="70"/>
      <c r="C60" s="60">
        <v>27</v>
      </c>
      <c r="D60" s="60">
        <v>1</v>
      </c>
      <c r="E60" s="60">
        <v>19.2</v>
      </c>
      <c r="F60" s="60">
        <v>5.6</v>
      </c>
      <c r="G60" s="60">
        <v>1.6</v>
      </c>
      <c r="H60" s="61"/>
    </row>
    <row r="61" spans="2:8" ht="32.25" customHeight="1" thickBot="1">
      <c r="B61" s="71"/>
      <c r="C61" s="60">
        <v>29</v>
      </c>
      <c r="D61" s="60">
        <v>1</v>
      </c>
      <c r="E61" s="60">
        <v>17.600000000000001</v>
      </c>
      <c r="F61" s="60">
        <v>11.6</v>
      </c>
      <c r="G61" s="60">
        <v>2.1</v>
      </c>
      <c r="H61" s="61"/>
    </row>
    <row r="62" spans="2:8" ht="39.75" customHeight="1" thickBot="1">
      <c r="B62" s="69" t="s">
        <v>276</v>
      </c>
      <c r="C62" s="60">
        <v>19</v>
      </c>
      <c r="D62" s="60">
        <v>15</v>
      </c>
      <c r="E62" s="60" t="s">
        <v>277</v>
      </c>
      <c r="F62" s="60"/>
      <c r="G62" s="60" t="s">
        <v>278</v>
      </c>
      <c r="H62" s="61"/>
    </row>
    <row r="63" spans="2:8" ht="45.75" customHeight="1" thickBot="1">
      <c r="B63" s="71"/>
      <c r="C63" s="60">
        <v>21</v>
      </c>
      <c r="D63" s="60">
        <v>8</v>
      </c>
      <c r="E63" s="60" t="s">
        <v>279</v>
      </c>
      <c r="F63" s="60" t="s">
        <v>280</v>
      </c>
      <c r="G63" s="60"/>
      <c r="H63" s="61" t="s">
        <v>281</v>
      </c>
    </row>
    <row r="64" spans="2:8" ht="32.25" customHeight="1" thickBot="1">
      <c r="B64" s="69" t="s">
        <v>282</v>
      </c>
      <c r="C64" s="60">
        <v>19</v>
      </c>
      <c r="D64" s="60">
        <v>47</v>
      </c>
      <c r="E64" s="60"/>
      <c r="F64" s="60" t="s">
        <v>283</v>
      </c>
      <c r="G64" s="60"/>
      <c r="H64" s="61" t="s">
        <v>284</v>
      </c>
    </row>
    <row r="65" spans="2:8" ht="32.25" customHeight="1" thickBot="1">
      <c r="B65" s="70"/>
      <c r="C65" s="60">
        <v>21</v>
      </c>
      <c r="D65" s="60">
        <v>163</v>
      </c>
      <c r="E65" s="60"/>
      <c r="F65" s="60" t="s">
        <v>285</v>
      </c>
      <c r="G65" s="60"/>
      <c r="H65" s="61" t="s">
        <v>286</v>
      </c>
    </row>
    <row r="66" spans="2:8" ht="32.25" customHeight="1" thickBot="1">
      <c r="B66" s="70"/>
      <c r="C66" s="60">
        <v>23</v>
      </c>
      <c r="D66" s="60">
        <v>40</v>
      </c>
      <c r="E66" s="60"/>
      <c r="F66" s="60">
        <v>8.5</v>
      </c>
      <c r="G66" s="60"/>
      <c r="H66" s="61">
        <v>2.2000000000000002</v>
      </c>
    </row>
    <row r="67" spans="2:8" ht="32.25" customHeight="1" thickBot="1">
      <c r="B67" s="70"/>
      <c r="C67" s="60">
        <v>25</v>
      </c>
      <c r="D67" s="60">
        <v>40</v>
      </c>
      <c r="E67" s="60"/>
      <c r="F67" s="60">
        <v>7.9</v>
      </c>
      <c r="G67" s="60"/>
      <c r="H67" s="61">
        <v>2.2999999999999998</v>
      </c>
    </row>
    <row r="68" spans="2:8" ht="32.25" customHeight="1" thickBot="1">
      <c r="B68" s="71"/>
      <c r="C68" s="60">
        <v>27</v>
      </c>
      <c r="D68" s="60">
        <v>39</v>
      </c>
      <c r="E68" s="60"/>
      <c r="F68" s="60">
        <v>7.4</v>
      </c>
      <c r="G68" s="60"/>
      <c r="H68" s="61">
        <v>2.7</v>
      </c>
    </row>
    <row r="69" spans="2:8" ht="32.25" customHeight="1" thickBot="1">
      <c r="B69" s="69" t="s">
        <v>287</v>
      </c>
      <c r="C69" s="60">
        <v>19</v>
      </c>
      <c r="D69" s="60">
        <v>1</v>
      </c>
      <c r="E69" s="60"/>
      <c r="F69" s="60"/>
      <c r="G69" s="60">
        <v>3.6</v>
      </c>
      <c r="H69" s="61"/>
    </row>
    <row r="70" spans="2:8" ht="32.25" customHeight="1" thickBot="1">
      <c r="B70" s="70"/>
      <c r="C70" s="60">
        <v>21</v>
      </c>
      <c r="D70" s="60">
        <v>3</v>
      </c>
      <c r="E70" s="60" t="s">
        <v>288</v>
      </c>
      <c r="F70" s="60" t="s">
        <v>289</v>
      </c>
      <c r="G70" s="60"/>
      <c r="H70" s="61">
        <v>1.3</v>
      </c>
    </row>
    <row r="71" spans="2:8" ht="32.25" customHeight="1" thickBot="1">
      <c r="B71" s="70"/>
      <c r="C71" s="60">
        <v>23</v>
      </c>
      <c r="D71" s="60">
        <v>12</v>
      </c>
      <c r="E71" s="60" t="s">
        <v>290</v>
      </c>
      <c r="F71" s="60" t="s">
        <v>291</v>
      </c>
      <c r="G71" s="60" t="s">
        <v>292</v>
      </c>
      <c r="H71" s="61"/>
    </row>
    <row r="72" spans="2:8" ht="32.25" customHeight="1" thickBot="1">
      <c r="B72" s="70"/>
      <c r="C72" s="60">
        <v>25</v>
      </c>
      <c r="D72" s="60">
        <v>18</v>
      </c>
      <c r="E72" s="60" t="s">
        <v>293</v>
      </c>
      <c r="F72" s="60" t="s">
        <v>294</v>
      </c>
      <c r="G72" s="60" t="s">
        <v>295</v>
      </c>
      <c r="H72" s="61"/>
    </row>
    <row r="73" spans="2:8" ht="32.25" customHeight="1" thickBot="1">
      <c r="B73" s="70"/>
      <c r="C73" s="60">
        <v>27</v>
      </c>
      <c r="D73" s="60">
        <v>15</v>
      </c>
      <c r="E73" s="60" t="s">
        <v>296</v>
      </c>
      <c r="F73" s="60" t="s">
        <v>297</v>
      </c>
      <c r="G73" s="60" t="s">
        <v>298</v>
      </c>
      <c r="H73" s="61"/>
    </row>
    <row r="74" spans="2:8" ht="32.25" customHeight="1" thickBot="1">
      <c r="B74" s="71"/>
      <c r="C74" s="60">
        <v>29</v>
      </c>
      <c r="D74" s="60">
        <v>1</v>
      </c>
      <c r="E74" s="60">
        <v>13</v>
      </c>
      <c r="F74" s="60">
        <v>3.4</v>
      </c>
      <c r="G74" s="60">
        <v>2.1</v>
      </c>
      <c r="H74" s="61"/>
    </row>
    <row r="75" spans="2:8" ht="32.25" customHeight="1" thickBot="1">
      <c r="B75" s="69" t="s">
        <v>299</v>
      </c>
      <c r="C75" s="60">
        <v>19</v>
      </c>
      <c r="D75" s="60">
        <v>7</v>
      </c>
      <c r="E75" s="60" t="s">
        <v>300</v>
      </c>
      <c r="F75" s="60" t="s">
        <v>301</v>
      </c>
      <c r="G75" s="60"/>
      <c r="H75" s="61" t="s">
        <v>302</v>
      </c>
    </row>
    <row r="76" spans="2:8" ht="32.25" customHeight="1" thickBot="1">
      <c r="B76" s="70"/>
      <c r="C76" s="60">
        <v>21</v>
      </c>
      <c r="D76" s="60">
        <v>30</v>
      </c>
      <c r="E76" s="60" t="s">
        <v>303</v>
      </c>
      <c r="F76" s="60" t="s">
        <v>304</v>
      </c>
      <c r="G76" s="60"/>
      <c r="H76" s="61" t="s">
        <v>305</v>
      </c>
    </row>
    <row r="77" spans="2:8" ht="32.25" customHeight="1" thickBot="1">
      <c r="B77" s="70"/>
      <c r="C77" s="60">
        <v>23</v>
      </c>
      <c r="D77" s="60">
        <v>62</v>
      </c>
      <c r="E77" s="60" t="s">
        <v>306</v>
      </c>
      <c r="F77" s="60" t="s">
        <v>307</v>
      </c>
      <c r="G77" s="60" t="s">
        <v>308</v>
      </c>
      <c r="H77" s="61" t="s">
        <v>309</v>
      </c>
    </row>
    <row r="78" spans="2:8" ht="32.25" customHeight="1" thickBot="1">
      <c r="B78" s="70"/>
      <c r="C78" s="60">
        <v>25</v>
      </c>
      <c r="D78" s="60">
        <v>97</v>
      </c>
      <c r="E78" s="60" t="s">
        <v>310</v>
      </c>
      <c r="F78" s="60" t="s">
        <v>311</v>
      </c>
      <c r="G78" s="60" t="s">
        <v>312</v>
      </c>
      <c r="H78" s="61" t="s">
        <v>313</v>
      </c>
    </row>
    <row r="79" spans="2:8" ht="32.25" customHeight="1" thickBot="1">
      <c r="B79" s="70"/>
      <c r="C79" s="60">
        <v>27</v>
      </c>
      <c r="D79" s="60">
        <v>46</v>
      </c>
      <c r="E79" s="60" t="s">
        <v>314</v>
      </c>
      <c r="F79" s="60" t="s">
        <v>315</v>
      </c>
      <c r="G79" s="60"/>
      <c r="H79" s="61" t="s">
        <v>316</v>
      </c>
    </row>
    <row r="80" spans="2:8" ht="32.25" customHeight="1" thickBot="1">
      <c r="B80" s="71"/>
      <c r="C80" s="60">
        <v>29</v>
      </c>
      <c r="D80" s="60">
        <v>11</v>
      </c>
      <c r="E80" s="60" t="s">
        <v>317</v>
      </c>
      <c r="F80" s="60" t="s">
        <v>318</v>
      </c>
      <c r="G80" s="60"/>
      <c r="H80" s="61" t="s">
        <v>319</v>
      </c>
    </row>
    <row r="81" spans="2:8" ht="32.25" customHeight="1" thickBot="1">
      <c r="B81" s="69" t="s">
        <v>320</v>
      </c>
      <c r="C81" s="60">
        <v>21</v>
      </c>
      <c r="D81" s="60">
        <v>1</v>
      </c>
      <c r="E81" s="60"/>
      <c r="F81" s="60"/>
      <c r="G81" s="60">
        <v>3.5</v>
      </c>
      <c r="H81" s="61"/>
    </row>
    <row r="82" spans="2:8" ht="32.25" customHeight="1" thickBot="1">
      <c r="B82" s="70"/>
      <c r="C82" s="60">
        <v>23</v>
      </c>
      <c r="D82" s="60">
        <v>14</v>
      </c>
      <c r="E82" s="60" t="s">
        <v>321</v>
      </c>
      <c r="F82" s="60" t="s">
        <v>322</v>
      </c>
      <c r="G82" s="60" t="s">
        <v>323</v>
      </c>
      <c r="H82" s="61"/>
    </row>
    <row r="83" spans="2:8" ht="32.25" customHeight="1" thickBot="1">
      <c r="B83" s="70"/>
      <c r="C83" s="60">
        <v>25</v>
      </c>
      <c r="D83" s="60">
        <v>26</v>
      </c>
      <c r="E83" s="60" t="s">
        <v>324</v>
      </c>
      <c r="F83" s="60" t="s">
        <v>325</v>
      </c>
      <c r="G83" s="60" t="s">
        <v>326</v>
      </c>
      <c r="H83" s="61"/>
    </row>
    <row r="84" spans="2:8" ht="32.25" customHeight="1" thickBot="1">
      <c r="B84" s="70"/>
      <c r="C84" s="60">
        <v>27</v>
      </c>
      <c r="D84" s="60">
        <v>20</v>
      </c>
      <c r="E84" s="60" t="s">
        <v>327</v>
      </c>
      <c r="F84" s="60" t="s">
        <v>328</v>
      </c>
      <c r="G84" s="60" t="s">
        <v>329</v>
      </c>
      <c r="H84" s="61"/>
    </row>
    <row r="85" spans="2:8" ht="32.25" customHeight="1" thickBot="1">
      <c r="B85" s="70"/>
      <c r="C85" s="60">
        <v>29</v>
      </c>
      <c r="D85" s="60">
        <v>2</v>
      </c>
      <c r="E85" s="60"/>
      <c r="F85" s="60"/>
      <c r="G85" s="60" t="s">
        <v>330</v>
      </c>
      <c r="H85" s="61"/>
    </row>
    <row r="86" spans="2:8" ht="32.25" customHeight="1" thickBot="1">
      <c r="B86" s="71"/>
      <c r="C86" s="60">
        <v>31</v>
      </c>
      <c r="D86" s="60">
        <v>1</v>
      </c>
      <c r="E86" s="60"/>
      <c r="F86" s="60"/>
      <c r="G86" s="60">
        <v>2</v>
      </c>
      <c r="H86" s="61"/>
    </row>
    <row r="87" spans="2:8" ht="32.25" customHeight="1" thickBot="1">
      <c r="B87" s="69" t="s">
        <v>331</v>
      </c>
      <c r="C87" s="60">
        <v>21</v>
      </c>
      <c r="D87" s="60">
        <v>39</v>
      </c>
      <c r="E87" s="60" t="s">
        <v>332</v>
      </c>
      <c r="F87" s="60" t="s">
        <v>333</v>
      </c>
      <c r="G87" s="60"/>
      <c r="H87" s="61" t="s">
        <v>334</v>
      </c>
    </row>
    <row r="88" spans="2:8" ht="32.25" customHeight="1" thickBot="1">
      <c r="B88" s="70"/>
      <c r="C88" s="60">
        <v>23</v>
      </c>
      <c r="D88" s="60">
        <v>119</v>
      </c>
      <c r="E88" s="60" t="s">
        <v>335</v>
      </c>
      <c r="F88" s="60" t="s">
        <v>336</v>
      </c>
      <c r="G88" s="60"/>
      <c r="H88" s="61" t="s">
        <v>337</v>
      </c>
    </row>
    <row r="89" spans="2:8" ht="32.25" customHeight="1" thickBot="1">
      <c r="B89" s="70"/>
      <c r="C89" s="60">
        <v>25</v>
      </c>
      <c r="D89" s="60">
        <v>114</v>
      </c>
      <c r="E89" s="60" t="s">
        <v>338</v>
      </c>
      <c r="F89" s="60" t="s">
        <v>339</v>
      </c>
      <c r="G89" s="60"/>
      <c r="H89" s="61" t="s">
        <v>340</v>
      </c>
    </row>
    <row r="90" spans="2:8" ht="32.25" customHeight="1" thickBot="1">
      <c r="B90" s="70"/>
      <c r="C90" s="60">
        <v>27</v>
      </c>
      <c r="D90" s="60">
        <v>113</v>
      </c>
      <c r="E90" s="60" t="s">
        <v>341</v>
      </c>
      <c r="F90" s="60"/>
      <c r="G90" s="60"/>
      <c r="H90" s="61" t="s">
        <v>342</v>
      </c>
    </row>
    <row r="91" spans="2:8" ht="32.25" customHeight="1" thickBot="1">
      <c r="B91" s="71"/>
      <c r="C91" s="60">
        <v>29</v>
      </c>
      <c r="D91" s="60">
        <v>35</v>
      </c>
      <c r="E91" s="60" t="s">
        <v>343</v>
      </c>
      <c r="F91" s="60"/>
      <c r="G91" s="60"/>
      <c r="H91" s="61" t="s">
        <v>344</v>
      </c>
    </row>
    <row r="92" spans="2:8" ht="32.25" customHeight="1" thickBot="1">
      <c r="B92" s="69" t="s">
        <v>345</v>
      </c>
      <c r="C92" s="60">
        <v>17</v>
      </c>
      <c r="D92" s="60">
        <v>11</v>
      </c>
      <c r="E92" s="60">
        <v>42</v>
      </c>
      <c r="F92" s="60" t="s">
        <v>346</v>
      </c>
      <c r="G92" s="60"/>
      <c r="H92" s="61" t="s">
        <v>347</v>
      </c>
    </row>
    <row r="93" spans="2:8" ht="32.25" customHeight="1" thickBot="1">
      <c r="B93" s="70"/>
      <c r="C93" s="60">
        <v>19</v>
      </c>
      <c r="D93" s="60">
        <v>63</v>
      </c>
      <c r="E93" s="60" t="s">
        <v>348</v>
      </c>
      <c r="F93" s="60" t="s">
        <v>349</v>
      </c>
      <c r="G93" s="60" t="s">
        <v>350</v>
      </c>
      <c r="H93" s="61" t="s">
        <v>351</v>
      </c>
    </row>
    <row r="94" spans="2:8" ht="32.25" customHeight="1" thickBot="1">
      <c r="B94" s="70"/>
      <c r="C94" s="60">
        <v>21</v>
      </c>
      <c r="D94" s="60">
        <v>11</v>
      </c>
      <c r="E94" s="60" t="s">
        <v>352</v>
      </c>
      <c r="F94" s="60" t="s">
        <v>353</v>
      </c>
      <c r="G94" s="60" t="s">
        <v>354</v>
      </c>
      <c r="H94" s="61"/>
    </row>
    <row r="95" spans="2:8" ht="32.25" customHeight="1" thickBot="1">
      <c r="B95" s="70"/>
      <c r="C95" s="60">
        <v>23</v>
      </c>
      <c r="D95" s="60">
        <v>5</v>
      </c>
      <c r="E95" s="60" t="s">
        <v>355</v>
      </c>
      <c r="F95" s="60" t="s">
        <v>356</v>
      </c>
      <c r="G95" s="60" t="s">
        <v>357</v>
      </c>
      <c r="H95" s="61"/>
    </row>
    <row r="96" spans="2:8" ht="32.25" customHeight="1" thickBot="1">
      <c r="B96" s="70"/>
      <c r="C96" s="60">
        <v>25</v>
      </c>
      <c r="D96" s="60">
        <v>1</v>
      </c>
      <c r="E96" s="60">
        <v>18</v>
      </c>
      <c r="F96" s="60"/>
      <c r="G96" s="60"/>
      <c r="H96" s="61"/>
    </row>
    <row r="97" spans="2:8" ht="32.25" customHeight="1" thickBot="1">
      <c r="B97" s="70"/>
      <c r="C97" s="60">
        <v>27</v>
      </c>
      <c r="D97" s="60">
        <v>3</v>
      </c>
      <c r="E97" s="60" t="s">
        <v>358</v>
      </c>
      <c r="F97" s="60" t="s">
        <v>359</v>
      </c>
      <c r="G97" s="60" t="s">
        <v>360</v>
      </c>
      <c r="H97" s="61"/>
    </row>
    <row r="98" spans="2:8" ht="32.25" customHeight="1" thickBot="1">
      <c r="B98" s="71"/>
      <c r="C98" s="60">
        <v>29</v>
      </c>
      <c r="D98" s="60">
        <v>1</v>
      </c>
      <c r="E98" s="60">
        <v>16</v>
      </c>
      <c r="F98" s="60">
        <v>7.3</v>
      </c>
      <c r="G98" s="60">
        <v>2</v>
      </c>
      <c r="H98" s="61"/>
    </row>
    <row r="99" spans="2:8" ht="32.25" customHeight="1" thickBot="1">
      <c r="B99" s="69" t="s">
        <v>361</v>
      </c>
      <c r="C99" s="60">
        <v>22</v>
      </c>
      <c r="D99" s="60">
        <v>4</v>
      </c>
      <c r="E99" s="60">
        <v>17.3</v>
      </c>
      <c r="F99" s="60">
        <v>10.8</v>
      </c>
      <c r="G99" s="60"/>
      <c r="H99" s="61">
        <v>1.5</v>
      </c>
    </row>
    <row r="100" spans="2:8" ht="32.25" customHeight="1" thickBot="1">
      <c r="B100" s="70"/>
      <c r="C100" s="60">
        <v>24</v>
      </c>
      <c r="D100" s="60">
        <v>7</v>
      </c>
      <c r="E100" s="60">
        <v>18.600000000000001</v>
      </c>
      <c r="F100" s="60">
        <v>11.4</v>
      </c>
      <c r="G100" s="60"/>
      <c r="H100" s="61">
        <v>1.5</v>
      </c>
    </row>
    <row r="101" spans="2:8" ht="32.25" customHeight="1" thickBot="1">
      <c r="B101" s="70"/>
      <c r="C101" s="60">
        <v>26</v>
      </c>
      <c r="D101" s="60">
        <v>8</v>
      </c>
      <c r="E101" s="60">
        <v>14.4</v>
      </c>
      <c r="F101" s="60">
        <v>8.4</v>
      </c>
      <c r="G101" s="60"/>
      <c r="H101" s="61">
        <v>1.7</v>
      </c>
    </row>
    <row r="102" spans="2:8" ht="32.25" customHeight="1" thickBot="1">
      <c r="B102" s="70"/>
      <c r="C102" s="60">
        <v>28</v>
      </c>
      <c r="D102" s="60">
        <v>3</v>
      </c>
      <c r="E102" s="60">
        <v>10</v>
      </c>
      <c r="F102" s="60">
        <v>5.7</v>
      </c>
      <c r="G102" s="60"/>
      <c r="H102" s="61">
        <v>1.9</v>
      </c>
    </row>
    <row r="103" spans="2:8" ht="32.25" customHeight="1" thickBot="1">
      <c r="B103" s="71"/>
      <c r="C103" s="60">
        <v>30</v>
      </c>
      <c r="D103" s="60">
        <v>1</v>
      </c>
      <c r="E103" s="60">
        <v>8</v>
      </c>
      <c r="F103" s="60">
        <v>6</v>
      </c>
      <c r="G103" s="60"/>
      <c r="H103" s="61">
        <v>1.6</v>
      </c>
    </row>
    <row r="104" spans="2:8" ht="32.25" customHeight="1" thickBot="1">
      <c r="B104" s="69" t="s">
        <v>362</v>
      </c>
      <c r="C104" s="60">
        <v>14</v>
      </c>
      <c r="D104" s="60">
        <v>1</v>
      </c>
      <c r="E104" s="60"/>
      <c r="F104" s="60"/>
      <c r="G104" s="60">
        <v>2.7</v>
      </c>
      <c r="H104" s="61"/>
    </row>
    <row r="105" spans="2:8" ht="32.25" customHeight="1" thickBot="1">
      <c r="B105" s="70"/>
      <c r="C105" s="60">
        <v>16</v>
      </c>
      <c r="D105" s="60">
        <v>2</v>
      </c>
      <c r="E105" s="60"/>
      <c r="F105" s="60"/>
      <c r="G105" s="60" t="s">
        <v>363</v>
      </c>
      <c r="H105" s="61"/>
    </row>
    <row r="106" spans="2:8" ht="32.25" customHeight="1" thickBot="1">
      <c r="B106" s="70"/>
      <c r="C106" s="60">
        <v>18</v>
      </c>
      <c r="D106" s="60">
        <v>2</v>
      </c>
      <c r="E106" s="60"/>
      <c r="F106" s="60"/>
      <c r="G106" s="60" t="s">
        <v>364</v>
      </c>
      <c r="H106" s="61"/>
    </row>
    <row r="107" spans="2:8" ht="32.25" customHeight="1" thickBot="1">
      <c r="B107" s="71"/>
      <c r="C107" s="60">
        <v>20</v>
      </c>
      <c r="D107" s="60">
        <v>1</v>
      </c>
      <c r="E107" s="60"/>
      <c r="F107" s="60"/>
      <c r="G107" s="60">
        <v>1.7</v>
      </c>
      <c r="H107" s="61"/>
    </row>
    <row r="108" spans="2:8" ht="32.25" customHeight="1" thickBot="1">
      <c r="B108" s="69" t="s">
        <v>365</v>
      </c>
      <c r="C108" s="60">
        <v>19</v>
      </c>
      <c r="D108" s="60">
        <v>11</v>
      </c>
      <c r="E108" s="60"/>
      <c r="F108" s="60">
        <v>13</v>
      </c>
      <c r="G108" s="60"/>
      <c r="H108" s="61"/>
    </row>
    <row r="109" spans="2:8" ht="32.25" customHeight="1" thickBot="1">
      <c r="B109" s="70"/>
      <c r="C109" s="60">
        <v>21</v>
      </c>
      <c r="D109" s="60">
        <v>85</v>
      </c>
      <c r="E109" s="60"/>
      <c r="F109" s="60" t="s">
        <v>366</v>
      </c>
      <c r="G109" s="60"/>
      <c r="H109" s="61" t="s">
        <v>367</v>
      </c>
    </row>
    <row r="110" spans="2:8" ht="32.25" customHeight="1" thickBot="1">
      <c r="B110" s="70"/>
      <c r="C110" s="60">
        <v>23</v>
      </c>
      <c r="D110" s="60">
        <v>141</v>
      </c>
      <c r="E110" s="60"/>
      <c r="F110" s="60" t="s">
        <v>368</v>
      </c>
      <c r="G110" s="60"/>
      <c r="H110" s="61" t="s">
        <v>369</v>
      </c>
    </row>
    <row r="111" spans="2:8" ht="32.25" customHeight="1" thickBot="1">
      <c r="B111" s="70"/>
      <c r="C111" s="60">
        <v>25</v>
      </c>
      <c r="D111" s="60">
        <v>164</v>
      </c>
      <c r="E111" s="60"/>
      <c r="F111" s="60" t="s">
        <v>370</v>
      </c>
      <c r="G111" s="60"/>
      <c r="H111" s="61" t="s">
        <v>371</v>
      </c>
    </row>
    <row r="112" spans="2:8" ht="32.25" customHeight="1" thickBot="1">
      <c r="B112" s="71"/>
      <c r="C112" s="60">
        <v>27</v>
      </c>
      <c r="D112" s="60">
        <v>105</v>
      </c>
      <c r="E112" s="60"/>
      <c r="F112" s="60" t="s">
        <v>372</v>
      </c>
      <c r="G112" s="60"/>
      <c r="H112" s="61" t="s">
        <v>373</v>
      </c>
    </row>
    <row r="113" spans="2:8" ht="32.25" customHeight="1" thickBot="1">
      <c r="B113" s="69" t="s">
        <v>374</v>
      </c>
      <c r="C113" s="60">
        <v>20</v>
      </c>
      <c r="D113" s="60">
        <v>24</v>
      </c>
      <c r="E113" s="60" t="s">
        <v>375</v>
      </c>
      <c r="F113" s="60" t="s">
        <v>376</v>
      </c>
      <c r="G113" s="60" t="s">
        <v>159</v>
      </c>
      <c r="H113" s="61" t="s">
        <v>377</v>
      </c>
    </row>
    <row r="114" spans="2:8" ht="32.25" customHeight="1" thickBot="1">
      <c r="B114" s="70"/>
      <c r="C114" s="60">
        <v>21</v>
      </c>
      <c r="D114" s="60">
        <v>30</v>
      </c>
      <c r="E114" s="60" t="s">
        <v>378</v>
      </c>
      <c r="F114" s="60" t="s">
        <v>379</v>
      </c>
      <c r="G114" s="60" t="s">
        <v>380</v>
      </c>
      <c r="H114" s="61" t="s">
        <v>381</v>
      </c>
    </row>
    <row r="115" spans="2:8" ht="32.25" customHeight="1" thickBot="1">
      <c r="B115" s="70"/>
      <c r="C115" s="60">
        <v>23</v>
      </c>
      <c r="D115" s="60">
        <v>27</v>
      </c>
      <c r="E115" s="60" t="s">
        <v>382</v>
      </c>
      <c r="F115" s="60" t="s">
        <v>383</v>
      </c>
      <c r="G115" s="60" t="s">
        <v>384</v>
      </c>
      <c r="H115" s="61" t="s">
        <v>385</v>
      </c>
    </row>
    <row r="116" spans="2:8" ht="32.25" customHeight="1" thickBot="1">
      <c r="B116" s="70"/>
      <c r="C116" s="60">
        <v>25</v>
      </c>
      <c r="D116" s="60">
        <v>17</v>
      </c>
      <c r="E116" s="60" t="s">
        <v>386</v>
      </c>
      <c r="F116" s="60" t="s">
        <v>387</v>
      </c>
      <c r="G116" s="60" t="s">
        <v>388</v>
      </c>
      <c r="H116" s="61" t="s">
        <v>389</v>
      </c>
    </row>
    <row r="117" spans="2:8" ht="32.25" customHeight="1" thickBot="1">
      <c r="B117" s="70"/>
      <c r="C117" s="60">
        <v>27</v>
      </c>
      <c r="D117" s="60">
        <v>8</v>
      </c>
      <c r="E117" s="60" t="s">
        <v>390</v>
      </c>
      <c r="F117" s="60" t="s">
        <v>391</v>
      </c>
      <c r="G117" s="60" t="s">
        <v>392</v>
      </c>
      <c r="H117" s="61" t="s">
        <v>393</v>
      </c>
    </row>
    <row r="118" spans="2:8" ht="32.25" customHeight="1" thickBot="1">
      <c r="B118" s="71"/>
      <c r="C118" s="60">
        <v>29</v>
      </c>
      <c r="D118" s="60">
        <v>1</v>
      </c>
      <c r="E118" s="60"/>
      <c r="F118" s="60"/>
      <c r="G118" s="60">
        <v>1.6</v>
      </c>
      <c r="H118" s="61"/>
    </row>
    <row r="119" spans="2:8" ht="32.25" customHeight="1" thickBot="1">
      <c r="B119" s="69" t="s">
        <v>394</v>
      </c>
      <c r="C119" s="60">
        <v>19</v>
      </c>
      <c r="D119" s="60">
        <v>16</v>
      </c>
      <c r="E119" s="60" t="s">
        <v>395</v>
      </c>
      <c r="F119" s="60" t="s">
        <v>396</v>
      </c>
      <c r="G119" s="60">
        <v>2.5</v>
      </c>
      <c r="H119" s="61"/>
    </row>
    <row r="120" spans="2:8" ht="32.25" customHeight="1" thickBot="1">
      <c r="B120" s="70"/>
      <c r="C120" s="60">
        <v>21</v>
      </c>
      <c r="D120" s="60">
        <v>55</v>
      </c>
      <c r="E120" s="60" t="s">
        <v>397</v>
      </c>
      <c r="F120" s="60" t="s">
        <v>398</v>
      </c>
      <c r="G120" s="60" t="s">
        <v>399</v>
      </c>
      <c r="H120" s="61" t="s">
        <v>400</v>
      </c>
    </row>
    <row r="121" spans="2:8" ht="32.25" customHeight="1" thickBot="1">
      <c r="B121" s="70"/>
      <c r="C121" s="60">
        <v>23</v>
      </c>
      <c r="D121" s="60">
        <v>110</v>
      </c>
      <c r="E121" s="60" t="s">
        <v>401</v>
      </c>
      <c r="F121" s="60" t="s">
        <v>402</v>
      </c>
      <c r="G121" s="60" t="s">
        <v>403</v>
      </c>
      <c r="H121" s="61" t="s">
        <v>404</v>
      </c>
    </row>
    <row r="122" spans="2:8" ht="32.25" customHeight="1" thickBot="1">
      <c r="B122" s="70"/>
      <c r="C122" s="60">
        <v>25</v>
      </c>
      <c r="D122" s="60">
        <v>41</v>
      </c>
      <c r="E122" s="60" t="s">
        <v>405</v>
      </c>
      <c r="F122" s="60" t="s">
        <v>406</v>
      </c>
      <c r="G122" s="60" t="s">
        <v>407</v>
      </c>
      <c r="H122" s="61" t="s">
        <v>408</v>
      </c>
    </row>
    <row r="123" spans="2:8" ht="32.25" customHeight="1" thickBot="1">
      <c r="B123" s="70"/>
      <c r="C123" s="60">
        <v>27</v>
      </c>
      <c r="D123" s="60">
        <v>16</v>
      </c>
      <c r="E123" s="60" t="s">
        <v>409</v>
      </c>
      <c r="F123" s="60" t="s">
        <v>410</v>
      </c>
      <c r="G123" s="60" t="s">
        <v>411</v>
      </c>
      <c r="H123" s="61" t="s">
        <v>412</v>
      </c>
    </row>
    <row r="124" spans="2:8" ht="32.25" customHeight="1" thickBot="1">
      <c r="B124" s="71"/>
      <c r="C124" s="60">
        <v>29</v>
      </c>
      <c r="D124" s="60">
        <v>5</v>
      </c>
      <c r="E124" s="60">
        <v>31</v>
      </c>
      <c r="F124" s="60" t="s">
        <v>413</v>
      </c>
      <c r="G124" s="60">
        <v>2.8</v>
      </c>
      <c r="H124" s="61" t="s">
        <v>414</v>
      </c>
    </row>
    <row r="125" spans="2:8" ht="32.25" customHeight="1" thickBot="1">
      <c r="B125" s="69" t="s">
        <v>415</v>
      </c>
      <c r="C125" s="60">
        <v>21</v>
      </c>
      <c r="D125" s="60">
        <v>51</v>
      </c>
      <c r="E125" s="60"/>
      <c r="F125" s="60" t="s">
        <v>416</v>
      </c>
      <c r="G125" s="60"/>
      <c r="H125" s="61" t="s">
        <v>417</v>
      </c>
    </row>
    <row r="126" spans="2:8" ht="32.25" customHeight="1" thickBot="1">
      <c r="B126" s="70"/>
      <c r="C126" s="60">
        <v>23</v>
      </c>
      <c r="D126" s="60">
        <v>121</v>
      </c>
      <c r="E126" s="60"/>
      <c r="F126" s="60" t="s">
        <v>418</v>
      </c>
      <c r="G126" s="60"/>
      <c r="H126" s="61" t="s">
        <v>419</v>
      </c>
    </row>
    <row r="127" spans="2:8" ht="32.25" customHeight="1" thickBot="1">
      <c r="B127" s="70"/>
      <c r="C127" s="60">
        <v>25</v>
      </c>
      <c r="D127" s="60">
        <v>71</v>
      </c>
      <c r="E127" s="60"/>
      <c r="F127" s="60" t="s">
        <v>420</v>
      </c>
      <c r="G127" s="60"/>
      <c r="H127" s="61" t="s">
        <v>421</v>
      </c>
    </row>
    <row r="128" spans="2:8" ht="32.25" customHeight="1" thickBot="1">
      <c r="B128" s="70"/>
      <c r="C128" s="60">
        <v>27</v>
      </c>
      <c r="D128" s="60">
        <v>30</v>
      </c>
      <c r="E128" s="60"/>
      <c r="F128" s="60">
        <v>9</v>
      </c>
      <c r="G128" s="60"/>
      <c r="H128" s="61"/>
    </row>
    <row r="129" spans="2:8" ht="32.25" customHeight="1" thickBot="1">
      <c r="B129" s="71"/>
      <c r="C129" s="60">
        <v>29</v>
      </c>
      <c r="D129" s="60">
        <v>6</v>
      </c>
      <c r="E129" s="60"/>
      <c r="F129" s="60">
        <v>9</v>
      </c>
      <c r="G129" s="60"/>
      <c r="H129" s="61"/>
    </row>
    <row r="130" spans="2:8" ht="32.25" customHeight="1" thickBot="1">
      <c r="B130" s="69" t="s">
        <v>422</v>
      </c>
      <c r="C130" s="60">
        <v>19</v>
      </c>
      <c r="D130" s="60">
        <v>4</v>
      </c>
      <c r="E130" s="60" t="s">
        <v>423</v>
      </c>
      <c r="F130" s="60" t="s">
        <v>424</v>
      </c>
      <c r="G130" s="60"/>
      <c r="H130" s="61" t="s">
        <v>425</v>
      </c>
    </row>
    <row r="131" spans="2:8" ht="32.25" customHeight="1" thickBot="1">
      <c r="B131" s="70"/>
      <c r="C131" s="60">
        <v>21</v>
      </c>
      <c r="D131" s="60">
        <v>7</v>
      </c>
      <c r="E131" s="60">
        <v>20.2</v>
      </c>
      <c r="F131" s="60">
        <v>15.4</v>
      </c>
      <c r="G131" s="60">
        <v>2.2999999999999998</v>
      </c>
      <c r="H131" s="61"/>
    </row>
    <row r="132" spans="2:8" ht="32.25" customHeight="1" thickBot="1">
      <c r="B132" s="70"/>
      <c r="C132" s="60">
        <v>23</v>
      </c>
      <c r="D132" s="60">
        <v>5</v>
      </c>
      <c r="E132" s="60" t="s">
        <v>426</v>
      </c>
      <c r="F132" s="60" t="s">
        <v>427</v>
      </c>
      <c r="G132" s="60" t="s">
        <v>428</v>
      </c>
      <c r="H132" s="61"/>
    </row>
    <row r="133" spans="2:8" ht="32.25" customHeight="1" thickBot="1">
      <c r="B133" s="70"/>
      <c r="C133" s="60">
        <v>25</v>
      </c>
      <c r="D133" s="60">
        <v>2</v>
      </c>
      <c r="E133" s="60" t="s">
        <v>429</v>
      </c>
      <c r="F133" s="60" t="s">
        <v>430</v>
      </c>
      <c r="G133" s="60" t="s">
        <v>431</v>
      </c>
      <c r="H133" s="61"/>
    </row>
    <row r="134" spans="2:8" ht="32.25" customHeight="1" thickBot="1">
      <c r="B134" s="71"/>
      <c r="C134" s="60">
        <v>27</v>
      </c>
      <c r="D134" s="60">
        <v>3</v>
      </c>
      <c r="E134" s="60" t="s">
        <v>432</v>
      </c>
      <c r="F134" s="60" t="s">
        <v>433</v>
      </c>
      <c r="G134" s="60" t="s">
        <v>105</v>
      </c>
      <c r="H134" s="61"/>
    </row>
    <row r="135" spans="2:8" ht="32.25" customHeight="1" thickBot="1">
      <c r="B135" s="69" t="s">
        <v>434</v>
      </c>
      <c r="C135" s="60">
        <v>23</v>
      </c>
      <c r="D135" s="60"/>
      <c r="E135" s="60"/>
      <c r="F135" s="60" t="s">
        <v>435</v>
      </c>
      <c r="G135" s="60"/>
      <c r="H135" s="61" t="s">
        <v>436</v>
      </c>
    </row>
    <row r="136" spans="2:8" ht="32.25" customHeight="1" thickBot="1">
      <c r="B136" s="70"/>
      <c r="C136" s="60">
        <v>25</v>
      </c>
      <c r="D136" s="60">
        <v>50</v>
      </c>
      <c r="E136" s="60"/>
      <c r="F136" s="60" t="s">
        <v>437</v>
      </c>
      <c r="G136" s="60"/>
      <c r="H136" s="61" t="s">
        <v>438</v>
      </c>
    </row>
    <row r="137" spans="2:8" ht="32.25" customHeight="1" thickBot="1">
      <c r="B137" s="70"/>
      <c r="C137" s="60">
        <v>27</v>
      </c>
      <c r="D137" s="60"/>
      <c r="E137" s="60"/>
      <c r="F137" s="60" t="s">
        <v>439</v>
      </c>
      <c r="G137" s="60"/>
      <c r="H137" s="61" t="s">
        <v>440</v>
      </c>
    </row>
    <row r="138" spans="2:8" ht="32.25" customHeight="1" thickBot="1">
      <c r="B138" s="71"/>
      <c r="C138" s="60">
        <v>29</v>
      </c>
      <c r="D138" s="60"/>
      <c r="E138" s="60"/>
      <c r="F138" s="60" t="s">
        <v>441</v>
      </c>
      <c r="G138" s="60"/>
      <c r="H138" s="61" t="s">
        <v>442</v>
      </c>
    </row>
    <row r="139" spans="2:8" ht="32.25" customHeight="1" thickBot="1">
      <c r="B139" s="69" t="s">
        <v>443</v>
      </c>
      <c r="C139" s="60">
        <v>23</v>
      </c>
      <c r="D139" s="60"/>
      <c r="E139" s="60"/>
      <c r="F139" s="60" t="s">
        <v>444</v>
      </c>
      <c r="G139" s="60"/>
      <c r="H139" s="61" t="s">
        <v>445</v>
      </c>
    </row>
    <row r="140" spans="2:8" ht="32.25" customHeight="1" thickBot="1">
      <c r="B140" s="70"/>
      <c r="C140" s="60">
        <v>25</v>
      </c>
      <c r="D140" s="60">
        <v>50</v>
      </c>
      <c r="E140" s="60"/>
      <c r="F140" s="60" t="s">
        <v>446</v>
      </c>
      <c r="G140" s="60"/>
      <c r="H140" s="61" t="s">
        <v>447</v>
      </c>
    </row>
    <row r="141" spans="2:8" ht="32.25" customHeight="1" thickBot="1">
      <c r="B141" s="70"/>
      <c r="C141" s="60">
        <v>27</v>
      </c>
      <c r="D141" s="60"/>
      <c r="E141" s="60"/>
      <c r="F141" s="60" t="s">
        <v>448</v>
      </c>
      <c r="G141" s="60"/>
      <c r="H141" s="61" t="s">
        <v>449</v>
      </c>
    </row>
    <row r="142" spans="2:8" ht="32.25" customHeight="1" thickBot="1">
      <c r="B142" s="71"/>
      <c r="C142" s="60">
        <v>29</v>
      </c>
      <c r="D142" s="60"/>
      <c r="E142" s="60"/>
      <c r="F142" s="60" t="s">
        <v>450</v>
      </c>
      <c r="G142" s="60"/>
      <c r="H142" s="61" t="s">
        <v>451</v>
      </c>
    </row>
    <row r="143" spans="2:8" ht="32.25" customHeight="1" thickBot="1">
      <c r="B143" s="69" t="s">
        <v>452</v>
      </c>
      <c r="C143" s="60">
        <v>21</v>
      </c>
      <c r="D143" s="60">
        <v>71</v>
      </c>
      <c r="E143" s="60" t="s">
        <v>453</v>
      </c>
      <c r="F143" s="60" t="s">
        <v>454</v>
      </c>
      <c r="G143" s="60" t="s">
        <v>455</v>
      </c>
      <c r="H143" s="61" t="s">
        <v>456</v>
      </c>
    </row>
    <row r="144" spans="2:8" ht="32.25" customHeight="1" thickBot="1">
      <c r="B144" s="70"/>
      <c r="C144" s="60">
        <v>23</v>
      </c>
      <c r="D144" s="60">
        <v>83</v>
      </c>
      <c r="E144" s="60" t="s">
        <v>457</v>
      </c>
      <c r="F144" s="60" t="s">
        <v>458</v>
      </c>
      <c r="G144" s="60" t="s">
        <v>459</v>
      </c>
      <c r="H144" s="61" t="s">
        <v>460</v>
      </c>
    </row>
    <row r="145" spans="2:8" ht="32.25" customHeight="1" thickBot="1">
      <c r="B145" s="70"/>
      <c r="C145" s="60">
        <v>25</v>
      </c>
      <c r="D145" s="60">
        <v>81</v>
      </c>
      <c r="E145" s="60" t="s">
        <v>461</v>
      </c>
      <c r="F145" s="60" t="s">
        <v>462</v>
      </c>
      <c r="G145" s="60" t="s">
        <v>463</v>
      </c>
      <c r="H145" s="61" t="s">
        <v>464</v>
      </c>
    </row>
    <row r="146" spans="2:8" ht="32.25" customHeight="1" thickBot="1">
      <c r="B146" s="70"/>
      <c r="C146" s="60">
        <v>27</v>
      </c>
      <c r="D146" s="60">
        <v>40</v>
      </c>
      <c r="E146" s="60" t="s">
        <v>465</v>
      </c>
      <c r="F146" s="60" t="s">
        <v>466</v>
      </c>
      <c r="G146" s="60" t="s">
        <v>467</v>
      </c>
      <c r="H146" s="61" t="s">
        <v>468</v>
      </c>
    </row>
    <row r="147" spans="2:8" ht="32.25" customHeight="1" thickBot="1">
      <c r="B147" s="71"/>
      <c r="C147" s="60">
        <v>29</v>
      </c>
      <c r="D147" s="60">
        <v>5</v>
      </c>
      <c r="E147" s="60" t="s">
        <v>469</v>
      </c>
      <c r="F147" s="60" t="s">
        <v>470</v>
      </c>
      <c r="G147" s="60" t="s">
        <v>471</v>
      </c>
      <c r="H147" s="61" t="s">
        <v>472</v>
      </c>
    </row>
    <row r="148" spans="2:8" ht="32.25" customHeight="1" thickBot="1">
      <c r="B148" s="69" t="s">
        <v>473</v>
      </c>
      <c r="C148" s="60">
        <v>19</v>
      </c>
      <c r="D148" s="60">
        <v>2</v>
      </c>
      <c r="E148" s="60" t="s">
        <v>474</v>
      </c>
      <c r="F148" s="60" t="s">
        <v>475</v>
      </c>
      <c r="G148" s="60"/>
      <c r="H148" s="61" t="s">
        <v>476</v>
      </c>
    </row>
    <row r="149" spans="2:8" ht="32.25" customHeight="1" thickBot="1">
      <c r="B149" s="70"/>
      <c r="C149" s="60">
        <v>21</v>
      </c>
      <c r="D149" s="60">
        <v>5</v>
      </c>
      <c r="E149" s="60" t="s">
        <v>477</v>
      </c>
      <c r="F149" s="60" t="s">
        <v>478</v>
      </c>
      <c r="G149" s="60"/>
      <c r="H149" s="61" t="s">
        <v>479</v>
      </c>
    </row>
    <row r="150" spans="2:8" ht="32.25" customHeight="1" thickBot="1">
      <c r="B150" s="71"/>
      <c r="C150" s="60">
        <v>23</v>
      </c>
      <c r="D150" s="60">
        <v>8</v>
      </c>
      <c r="E150" s="60" t="s">
        <v>480</v>
      </c>
      <c r="F150" s="60" t="s">
        <v>481</v>
      </c>
      <c r="G150" s="60"/>
      <c r="H150" s="61" t="s">
        <v>482</v>
      </c>
    </row>
    <row r="151" spans="2:8" ht="32.25" customHeight="1" thickBot="1">
      <c r="B151" s="69" t="s">
        <v>483</v>
      </c>
      <c r="C151" s="60">
        <v>19</v>
      </c>
      <c r="D151" s="60">
        <v>6</v>
      </c>
      <c r="E151" s="60" t="s">
        <v>484</v>
      </c>
      <c r="F151" s="60" t="s">
        <v>485</v>
      </c>
      <c r="G151" s="60"/>
      <c r="H151" s="61" t="s">
        <v>486</v>
      </c>
    </row>
    <row r="152" spans="2:8" ht="32.25" customHeight="1" thickBot="1">
      <c r="B152" s="70"/>
      <c r="C152" s="60">
        <v>21</v>
      </c>
      <c r="D152" s="60">
        <v>11</v>
      </c>
      <c r="E152" s="60" t="s">
        <v>487</v>
      </c>
      <c r="F152" s="60" t="s">
        <v>488</v>
      </c>
      <c r="G152" s="60"/>
      <c r="H152" s="61" t="s">
        <v>489</v>
      </c>
    </row>
    <row r="153" spans="2:8" ht="32.25" customHeight="1" thickBot="1">
      <c r="B153" s="70"/>
      <c r="C153" s="60">
        <v>23</v>
      </c>
      <c r="D153" s="60">
        <v>23</v>
      </c>
      <c r="E153" s="60" t="s">
        <v>490</v>
      </c>
      <c r="F153" s="60" t="s">
        <v>491</v>
      </c>
      <c r="G153" s="60"/>
      <c r="H153" s="61" t="s">
        <v>316</v>
      </c>
    </row>
    <row r="154" spans="2:8" ht="32.25" customHeight="1" thickBot="1">
      <c r="B154" s="70"/>
      <c r="C154" s="60">
        <v>25</v>
      </c>
      <c r="D154" s="60">
        <v>12</v>
      </c>
      <c r="E154" s="60" t="s">
        <v>492</v>
      </c>
      <c r="F154" s="60" t="s">
        <v>493</v>
      </c>
      <c r="G154" s="60"/>
      <c r="H154" s="61" t="s">
        <v>494</v>
      </c>
    </row>
    <row r="155" spans="2:8" ht="32.25" customHeight="1" thickBot="1">
      <c r="B155" s="71"/>
      <c r="C155" s="60" t="s">
        <v>495</v>
      </c>
      <c r="D155" s="60">
        <v>8</v>
      </c>
      <c r="E155" s="60" t="s">
        <v>496</v>
      </c>
      <c r="F155" s="60" t="s">
        <v>497</v>
      </c>
      <c r="G155" s="60"/>
      <c r="H155" s="61" t="s">
        <v>498</v>
      </c>
    </row>
    <row r="156" spans="2:8" ht="32.25" customHeight="1" thickBot="1">
      <c r="B156" s="69" t="s">
        <v>499</v>
      </c>
      <c r="C156" s="60">
        <v>19</v>
      </c>
      <c r="D156" s="60">
        <v>7</v>
      </c>
      <c r="E156" s="60" t="s">
        <v>500</v>
      </c>
      <c r="F156" s="60" t="s">
        <v>501</v>
      </c>
      <c r="G156" s="60" t="s">
        <v>502</v>
      </c>
      <c r="H156" s="61" t="s">
        <v>503</v>
      </c>
    </row>
    <row r="157" spans="2:8" ht="32.25" customHeight="1" thickBot="1">
      <c r="B157" s="70"/>
      <c r="C157" s="60">
        <v>21</v>
      </c>
      <c r="D157" s="60">
        <v>25</v>
      </c>
      <c r="E157" s="60" t="s">
        <v>504</v>
      </c>
      <c r="F157" s="60" t="s">
        <v>505</v>
      </c>
      <c r="G157" s="60" t="s">
        <v>506</v>
      </c>
      <c r="H157" s="61" t="s">
        <v>507</v>
      </c>
    </row>
    <row r="158" spans="2:8" ht="32.25" customHeight="1" thickBot="1">
      <c r="B158" s="70"/>
      <c r="C158" s="60">
        <v>23</v>
      </c>
      <c r="D158" s="60">
        <v>37</v>
      </c>
      <c r="E158" s="60" t="s">
        <v>508</v>
      </c>
      <c r="F158" s="60" t="s">
        <v>509</v>
      </c>
      <c r="G158" s="60" t="s">
        <v>510</v>
      </c>
      <c r="H158" s="61" t="s">
        <v>511</v>
      </c>
    </row>
    <row r="159" spans="2:8" ht="32.25" customHeight="1" thickBot="1">
      <c r="B159" s="70"/>
      <c r="C159" s="60">
        <v>25</v>
      </c>
      <c r="D159" s="60">
        <v>23</v>
      </c>
      <c r="E159" s="60" t="s">
        <v>512</v>
      </c>
      <c r="F159" s="60" t="s">
        <v>513</v>
      </c>
      <c r="G159" s="60" t="s">
        <v>514</v>
      </c>
      <c r="H159" s="61" t="s">
        <v>515</v>
      </c>
    </row>
    <row r="160" spans="2:8" ht="32.25" customHeight="1" thickBot="1">
      <c r="B160" s="70"/>
      <c r="C160" s="60">
        <v>27</v>
      </c>
      <c r="D160" s="60">
        <v>13</v>
      </c>
      <c r="E160" s="60" t="s">
        <v>516</v>
      </c>
      <c r="F160" s="60" t="s">
        <v>517</v>
      </c>
      <c r="G160" s="60" t="s">
        <v>518</v>
      </c>
      <c r="H160" s="61" t="s">
        <v>519</v>
      </c>
    </row>
    <row r="161" spans="2:8" ht="32.25" customHeight="1" thickBot="1">
      <c r="B161" s="71"/>
      <c r="C161" s="60">
        <v>29</v>
      </c>
      <c r="D161" s="60">
        <v>4</v>
      </c>
      <c r="E161" s="60" t="s">
        <v>520</v>
      </c>
      <c r="F161" s="60" t="s">
        <v>113</v>
      </c>
      <c r="G161" s="60" t="s">
        <v>142</v>
      </c>
      <c r="H161" s="61" t="s">
        <v>521</v>
      </c>
    </row>
    <row r="162" spans="2:8" ht="32.25" customHeight="1" thickBot="1">
      <c r="B162" s="69" t="s">
        <v>522</v>
      </c>
      <c r="C162" s="60">
        <v>19</v>
      </c>
      <c r="D162" s="60">
        <v>19</v>
      </c>
      <c r="E162" s="60" t="s">
        <v>523</v>
      </c>
      <c r="F162" s="60" t="s">
        <v>524</v>
      </c>
      <c r="G162" s="60" t="s">
        <v>525</v>
      </c>
      <c r="H162" s="61" t="s">
        <v>526</v>
      </c>
    </row>
    <row r="163" spans="2:8" ht="32.25" customHeight="1" thickBot="1">
      <c r="B163" s="70"/>
      <c r="C163" s="60">
        <v>21</v>
      </c>
      <c r="D163" s="60">
        <v>70</v>
      </c>
      <c r="E163" s="60" t="s">
        <v>527</v>
      </c>
      <c r="F163" s="60" t="s">
        <v>528</v>
      </c>
      <c r="G163" s="60" t="s">
        <v>529</v>
      </c>
      <c r="H163" s="61" t="s">
        <v>530</v>
      </c>
    </row>
    <row r="164" spans="2:8" ht="32.25" customHeight="1" thickBot="1">
      <c r="B164" s="70"/>
      <c r="C164" s="60">
        <v>23</v>
      </c>
      <c r="D164" s="60">
        <v>71</v>
      </c>
      <c r="E164" s="60" t="s">
        <v>531</v>
      </c>
      <c r="F164" s="60" t="s">
        <v>532</v>
      </c>
      <c r="G164" s="60" t="s">
        <v>533</v>
      </c>
      <c r="H164" s="61" t="s">
        <v>534</v>
      </c>
    </row>
    <row r="165" spans="2:8" ht="32.25" customHeight="1" thickBot="1">
      <c r="B165" s="70"/>
      <c r="C165" s="60">
        <v>25</v>
      </c>
      <c r="D165" s="60">
        <v>40</v>
      </c>
      <c r="E165" s="60" t="s">
        <v>535</v>
      </c>
      <c r="F165" s="60" t="s">
        <v>536</v>
      </c>
      <c r="G165" s="60" t="s">
        <v>537</v>
      </c>
      <c r="H165" s="61" t="s">
        <v>538</v>
      </c>
    </row>
    <row r="166" spans="2:8" ht="32.25" customHeight="1" thickBot="1">
      <c r="B166" s="70"/>
      <c r="C166" s="60">
        <v>27</v>
      </c>
      <c r="D166" s="60">
        <v>8</v>
      </c>
      <c r="E166" s="60" t="s">
        <v>539</v>
      </c>
      <c r="F166" s="60" t="s">
        <v>540</v>
      </c>
      <c r="G166" s="60" t="s">
        <v>541</v>
      </c>
      <c r="H166" s="61" t="s">
        <v>542</v>
      </c>
    </row>
    <row r="167" spans="2:8" ht="32.25" customHeight="1" thickBot="1">
      <c r="B167" s="71"/>
      <c r="C167" s="60">
        <v>29</v>
      </c>
      <c r="D167" s="60">
        <v>4</v>
      </c>
      <c r="E167" s="60" t="s">
        <v>543</v>
      </c>
      <c r="F167" s="60" t="s">
        <v>544</v>
      </c>
      <c r="G167" s="60" t="s">
        <v>545</v>
      </c>
      <c r="H167" s="61" t="s">
        <v>546</v>
      </c>
    </row>
    <row r="168" spans="2:8" ht="88.5" customHeight="1" thickBot="1">
      <c r="B168" s="62" t="s">
        <v>547</v>
      </c>
      <c r="C168" s="60">
        <v>23</v>
      </c>
      <c r="D168" s="60">
        <v>15</v>
      </c>
      <c r="E168" s="60" t="s">
        <v>548</v>
      </c>
      <c r="F168" s="60" t="s">
        <v>279</v>
      </c>
      <c r="G168" s="60"/>
      <c r="H168" s="61">
        <v>2</v>
      </c>
    </row>
    <row r="169" spans="2:8" ht="32.25" customHeight="1" thickBot="1">
      <c r="B169" s="69" t="s">
        <v>549</v>
      </c>
      <c r="C169" s="60">
        <v>19</v>
      </c>
      <c r="D169" s="60">
        <v>100</v>
      </c>
      <c r="E169" s="60" t="s">
        <v>550</v>
      </c>
      <c r="F169" s="60" t="s">
        <v>551</v>
      </c>
      <c r="G169" s="60" t="s">
        <v>552</v>
      </c>
      <c r="H169" s="61" t="s">
        <v>553</v>
      </c>
    </row>
    <row r="170" spans="2:8" ht="32.25" customHeight="1" thickBot="1">
      <c r="B170" s="70"/>
      <c r="C170" s="60">
        <v>21</v>
      </c>
      <c r="D170" s="60">
        <v>207</v>
      </c>
      <c r="E170" s="60" t="s">
        <v>554</v>
      </c>
      <c r="F170" s="60" t="s">
        <v>555</v>
      </c>
      <c r="G170" s="60" t="s">
        <v>556</v>
      </c>
      <c r="H170" s="61" t="s">
        <v>557</v>
      </c>
    </row>
    <row r="171" spans="2:8" ht="32.25" customHeight="1" thickBot="1">
      <c r="B171" s="70"/>
      <c r="C171" s="60">
        <v>23</v>
      </c>
      <c r="D171" s="60">
        <v>236</v>
      </c>
      <c r="E171" s="60" t="s">
        <v>558</v>
      </c>
      <c r="F171" s="60" t="s">
        <v>559</v>
      </c>
      <c r="G171" s="60" t="s">
        <v>560</v>
      </c>
      <c r="H171" s="61" t="s">
        <v>561</v>
      </c>
    </row>
    <row r="172" spans="2:8" ht="32.25" customHeight="1" thickBot="1">
      <c r="B172" s="70"/>
      <c r="C172" s="60">
        <v>25</v>
      </c>
      <c r="D172" s="60">
        <v>169</v>
      </c>
      <c r="E172" s="60" t="s">
        <v>562</v>
      </c>
      <c r="F172" s="60" t="s">
        <v>563</v>
      </c>
      <c r="G172" s="60" t="s">
        <v>564</v>
      </c>
      <c r="H172" s="61" t="s">
        <v>565</v>
      </c>
    </row>
    <row r="173" spans="2:8" ht="32.25" customHeight="1" thickBot="1">
      <c r="B173" s="70"/>
      <c r="C173" s="60">
        <v>27</v>
      </c>
      <c r="D173" s="60">
        <v>82</v>
      </c>
      <c r="E173" s="60" t="s">
        <v>566</v>
      </c>
      <c r="F173" s="60" t="s">
        <v>567</v>
      </c>
      <c r="G173" s="60" t="s">
        <v>568</v>
      </c>
      <c r="H173" s="61" t="s">
        <v>569</v>
      </c>
    </row>
    <row r="174" spans="2:8" ht="32.25" customHeight="1" thickBot="1">
      <c r="B174" s="70"/>
      <c r="C174" s="60">
        <v>29</v>
      </c>
      <c r="D174" s="60">
        <v>18</v>
      </c>
      <c r="E174" s="60" t="s">
        <v>570</v>
      </c>
      <c r="F174" s="60" t="s">
        <v>571</v>
      </c>
      <c r="G174" s="60" t="s">
        <v>572</v>
      </c>
      <c r="H174" s="61" t="s">
        <v>573</v>
      </c>
    </row>
    <row r="175" spans="2:8" ht="32.25" customHeight="1" thickBot="1">
      <c r="B175" s="71"/>
      <c r="C175" s="60">
        <v>31</v>
      </c>
      <c r="D175" s="60">
        <v>4</v>
      </c>
      <c r="E175" s="60">
        <v>16</v>
      </c>
      <c r="F175" s="60" t="s">
        <v>574</v>
      </c>
      <c r="G175" s="60" t="s">
        <v>575</v>
      </c>
      <c r="H175" s="61" t="s">
        <v>576</v>
      </c>
    </row>
    <row r="176" spans="2:8" ht="32.25" customHeight="1" thickBot="1">
      <c r="B176" s="69" t="s">
        <v>577</v>
      </c>
      <c r="C176" s="60">
        <v>19</v>
      </c>
      <c r="D176" s="60">
        <v>19</v>
      </c>
      <c r="E176" s="60" t="s">
        <v>578</v>
      </c>
      <c r="F176" s="60" t="s">
        <v>579</v>
      </c>
      <c r="G176" s="60"/>
      <c r="H176" s="61" t="s">
        <v>580</v>
      </c>
    </row>
    <row r="177" spans="2:8" ht="61.5" customHeight="1" thickBot="1">
      <c r="B177" s="71"/>
      <c r="C177" s="60">
        <v>21</v>
      </c>
      <c r="D177" s="60">
        <v>30</v>
      </c>
      <c r="E177" s="60" t="s">
        <v>581</v>
      </c>
      <c r="F177" s="60" t="s">
        <v>582</v>
      </c>
      <c r="G177" s="60"/>
      <c r="H177" s="61" t="s">
        <v>583</v>
      </c>
    </row>
    <row r="178" spans="2:8" ht="32.25" customHeight="1" thickBot="1">
      <c r="B178" s="69" t="s">
        <v>584</v>
      </c>
      <c r="C178" s="60">
        <v>21</v>
      </c>
      <c r="D178" s="60">
        <v>5</v>
      </c>
      <c r="E178" s="60">
        <v>29</v>
      </c>
      <c r="F178" s="60"/>
      <c r="G178" s="60"/>
      <c r="H178" s="61">
        <v>1</v>
      </c>
    </row>
    <row r="179" spans="2:8" ht="32.25" customHeight="1" thickBot="1">
      <c r="B179" s="70"/>
      <c r="C179" s="60">
        <v>22</v>
      </c>
      <c r="D179" s="60">
        <v>2</v>
      </c>
      <c r="E179" s="60"/>
      <c r="F179" s="60"/>
      <c r="G179" s="60">
        <v>4</v>
      </c>
      <c r="H179" s="61"/>
    </row>
    <row r="180" spans="2:8" ht="32.25" customHeight="1" thickBot="1">
      <c r="B180" s="70"/>
      <c r="C180" s="60">
        <v>23</v>
      </c>
      <c r="D180" s="60">
        <v>22</v>
      </c>
      <c r="E180" s="60" t="s">
        <v>585</v>
      </c>
      <c r="F180" s="60" t="s">
        <v>586</v>
      </c>
      <c r="G180" s="60" t="s">
        <v>587</v>
      </c>
      <c r="H180" s="61">
        <v>1.1000000000000001</v>
      </c>
    </row>
    <row r="181" spans="2:8" ht="32.25" customHeight="1" thickBot="1">
      <c r="B181" s="70"/>
      <c r="C181" s="60">
        <v>24</v>
      </c>
      <c r="D181" s="60">
        <v>43</v>
      </c>
      <c r="E181" s="60" t="s">
        <v>588</v>
      </c>
      <c r="F181" s="60" t="s">
        <v>589</v>
      </c>
      <c r="G181" s="60" t="s">
        <v>590</v>
      </c>
      <c r="H181" s="61"/>
    </row>
    <row r="182" spans="2:8" ht="32.25" customHeight="1" thickBot="1">
      <c r="B182" s="70"/>
      <c r="C182" s="60">
        <v>26</v>
      </c>
      <c r="D182" s="60">
        <v>29</v>
      </c>
      <c r="E182" s="60" t="s">
        <v>591</v>
      </c>
      <c r="F182" s="60" t="s">
        <v>592</v>
      </c>
      <c r="G182" s="60" t="s">
        <v>593</v>
      </c>
      <c r="H182" s="61"/>
    </row>
    <row r="183" spans="2:8" ht="32.25" customHeight="1" thickBot="1">
      <c r="B183" s="70"/>
      <c r="C183" s="60">
        <v>27</v>
      </c>
      <c r="D183" s="60">
        <v>14</v>
      </c>
      <c r="E183" s="60" t="s">
        <v>594</v>
      </c>
      <c r="F183" s="60" t="s">
        <v>595</v>
      </c>
      <c r="G183" s="60"/>
      <c r="H183" s="61">
        <v>1.8</v>
      </c>
    </row>
    <row r="184" spans="2:8" ht="32.25" customHeight="1" thickBot="1">
      <c r="B184" s="71"/>
      <c r="C184" s="60">
        <v>29</v>
      </c>
      <c r="D184" s="60">
        <v>8</v>
      </c>
      <c r="E184" s="60" t="s">
        <v>596</v>
      </c>
      <c r="F184" s="60" t="s">
        <v>597</v>
      </c>
      <c r="G184" s="60"/>
      <c r="H184" s="61"/>
    </row>
    <row r="185" spans="2:8" ht="32.25" customHeight="1" thickBot="1">
      <c r="B185" s="69" t="s">
        <v>598</v>
      </c>
      <c r="C185" s="60">
        <v>21</v>
      </c>
      <c r="D185" s="60">
        <v>3</v>
      </c>
      <c r="E185" s="60" t="s">
        <v>280</v>
      </c>
      <c r="F185" s="60" t="s">
        <v>599</v>
      </c>
      <c r="G185" s="60"/>
      <c r="H185" s="61" t="s">
        <v>600</v>
      </c>
    </row>
    <row r="186" spans="2:8" ht="32.25" customHeight="1" thickBot="1">
      <c r="B186" s="70"/>
      <c r="C186" s="60">
        <v>22</v>
      </c>
      <c r="D186" s="60">
        <v>3</v>
      </c>
      <c r="E186" s="60" t="s">
        <v>601</v>
      </c>
      <c r="F186" s="60" t="s">
        <v>602</v>
      </c>
      <c r="G186" s="60"/>
      <c r="H186" s="61" t="s">
        <v>603</v>
      </c>
    </row>
    <row r="187" spans="2:8" ht="32.25" customHeight="1" thickBot="1">
      <c r="B187" s="70"/>
      <c r="C187" s="60">
        <v>23</v>
      </c>
      <c r="D187" s="60">
        <v>4</v>
      </c>
      <c r="E187" s="60" t="s">
        <v>604</v>
      </c>
      <c r="F187" s="60" t="s">
        <v>605</v>
      </c>
      <c r="G187" s="60"/>
      <c r="H187" s="61" t="s">
        <v>606</v>
      </c>
    </row>
    <row r="188" spans="2:8" ht="32.25" customHeight="1" thickBot="1">
      <c r="B188" s="70"/>
      <c r="C188" s="60">
        <v>24</v>
      </c>
      <c r="D188" s="60">
        <v>3</v>
      </c>
      <c r="E188" s="60" t="s">
        <v>607</v>
      </c>
      <c r="F188" s="60" t="s">
        <v>608</v>
      </c>
      <c r="G188" s="60"/>
      <c r="H188" s="61" t="s">
        <v>609</v>
      </c>
    </row>
    <row r="189" spans="2:8" ht="32.25" customHeight="1" thickBot="1">
      <c r="B189" s="70"/>
      <c r="C189" s="60">
        <v>25</v>
      </c>
      <c r="D189" s="60">
        <v>6</v>
      </c>
      <c r="E189" s="60" t="s">
        <v>610</v>
      </c>
      <c r="F189" s="60" t="s">
        <v>611</v>
      </c>
      <c r="G189" s="60"/>
      <c r="H189" s="61" t="s">
        <v>612</v>
      </c>
    </row>
    <row r="190" spans="2:8" ht="32.25" customHeight="1" thickBot="1">
      <c r="B190" s="70"/>
      <c r="C190" s="60">
        <v>26</v>
      </c>
      <c r="D190" s="60">
        <v>3</v>
      </c>
      <c r="E190" s="60">
        <v>10.7</v>
      </c>
      <c r="F190" s="60" t="s">
        <v>613</v>
      </c>
      <c r="G190" s="60"/>
      <c r="H190" s="61" t="s">
        <v>614</v>
      </c>
    </row>
    <row r="191" spans="2:8" ht="32.25" customHeight="1" thickBot="1">
      <c r="B191" s="70"/>
      <c r="C191" s="60">
        <v>27</v>
      </c>
      <c r="D191" s="60">
        <v>1</v>
      </c>
      <c r="E191" s="60">
        <v>9.1999999999999993</v>
      </c>
      <c r="F191" s="60">
        <v>5.5</v>
      </c>
      <c r="G191" s="60"/>
      <c r="H191" s="61">
        <v>3.2</v>
      </c>
    </row>
    <row r="192" spans="2:8" ht="32.25" customHeight="1" thickBot="1">
      <c r="B192" s="71"/>
      <c r="C192" s="60">
        <v>28</v>
      </c>
      <c r="D192" s="60">
        <v>1</v>
      </c>
      <c r="E192" s="60">
        <v>7.5</v>
      </c>
      <c r="F192" s="60">
        <v>4.0999999999999996</v>
      </c>
      <c r="G192" s="60"/>
      <c r="H192" s="61">
        <v>2.2999999999999998</v>
      </c>
    </row>
    <row r="193" spans="2:8" ht="32.25" customHeight="1" thickBot="1">
      <c r="B193" s="69" t="s">
        <v>615</v>
      </c>
      <c r="C193" s="60">
        <v>20</v>
      </c>
      <c r="D193" s="60">
        <v>1</v>
      </c>
      <c r="E193" s="60">
        <v>10.9</v>
      </c>
      <c r="F193" s="60">
        <v>4.5999999999999996</v>
      </c>
      <c r="G193" s="60"/>
      <c r="H193" s="61">
        <v>1.3</v>
      </c>
    </row>
    <row r="194" spans="2:8" ht="32.25" customHeight="1" thickBot="1">
      <c r="B194" s="70"/>
      <c r="C194" s="60">
        <v>21</v>
      </c>
      <c r="D194" s="60">
        <v>9</v>
      </c>
      <c r="E194" s="60" t="s">
        <v>616</v>
      </c>
      <c r="F194" s="60" t="s">
        <v>617</v>
      </c>
      <c r="G194" s="60"/>
      <c r="H194" s="61" t="s">
        <v>618</v>
      </c>
    </row>
    <row r="195" spans="2:8" ht="32.25" customHeight="1" thickBot="1">
      <c r="B195" s="70"/>
      <c r="C195" s="60">
        <v>22</v>
      </c>
      <c r="D195" s="60">
        <v>1</v>
      </c>
      <c r="E195" s="60">
        <v>23</v>
      </c>
      <c r="F195" s="60"/>
      <c r="G195" s="60"/>
      <c r="H195" s="61">
        <v>1.2</v>
      </c>
    </row>
    <row r="196" spans="2:8" ht="32.25" customHeight="1" thickBot="1">
      <c r="B196" s="70"/>
      <c r="C196" s="60">
        <v>23</v>
      </c>
      <c r="D196" s="60">
        <v>84</v>
      </c>
      <c r="E196" s="60" t="s">
        <v>619</v>
      </c>
      <c r="F196" s="60" t="s">
        <v>620</v>
      </c>
      <c r="G196" s="60"/>
      <c r="H196" s="61" t="s">
        <v>621</v>
      </c>
    </row>
    <row r="197" spans="2:8" ht="32.25" customHeight="1" thickBot="1">
      <c r="B197" s="70"/>
      <c r="C197" s="60">
        <v>25</v>
      </c>
      <c r="D197" s="60">
        <v>190</v>
      </c>
      <c r="E197" s="60" t="s">
        <v>622</v>
      </c>
      <c r="F197" s="60" t="s">
        <v>623</v>
      </c>
      <c r="G197" s="60"/>
      <c r="H197" s="61" t="s">
        <v>624</v>
      </c>
    </row>
    <row r="198" spans="2:8" ht="32.25" customHeight="1" thickBot="1">
      <c r="B198" s="70"/>
      <c r="C198" s="60">
        <v>27</v>
      </c>
      <c r="D198" s="60">
        <v>240</v>
      </c>
      <c r="E198" s="60" t="s">
        <v>625</v>
      </c>
      <c r="F198" s="60" t="s">
        <v>626</v>
      </c>
      <c r="G198" s="60"/>
      <c r="H198" s="61" t="s">
        <v>627</v>
      </c>
    </row>
    <row r="199" spans="2:8" ht="32.25" customHeight="1" thickBot="1">
      <c r="B199" s="81"/>
      <c r="C199" s="63">
        <v>29</v>
      </c>
      <c r="D199" s="63">
        <v>200</v>
      </c>
      <c r="E199" s="63" t="s">
        <v>628</v>
      </c>
      <c r="F199" s="63" t="s">
        <v>629</v>
      </c>
      <c r="G199" s="63"/>
      <c r="H199" s="64" t="s">
        <v>630</v>
      </c>
    </row>
  </sheetData>
  <mergeCells count="41">
    <mergeCell ref="B178:B184"/>
    <mergeCell ref="B185:B192"/>
    <mergeCell ref="B193:B199"/>
    <mergeCell ref="B143:B147"/>
    <mergeCell ref="B148:B150"/>
    <mergeCell ref="B151:B155"/>
    <mergeCell ref="B156:B161"/>
    <mergeCell ref="B162:B167"/>
    <mergeCell ref="B169:B175"/>
    <mergeCell ref="B113:B118"/>
    <mergeCell ref="B119:B124"/>
    <mergeCell ref="B125:B129"/>
    <mergeCell ref="C1:G1"/>
    <mergeCell ref="B176:B177"/>
    <mergeCell ref="B139:B142"/>
    <mergeCell ref="B81:B86"/>
    <mergeCell ref="B87:B91"/>
    <mergeCell ref="B92:B98"/>
    <mergeCell ref="B99:B103"/>
    <mergeCell ref="B130:B134"/>
    <mergeCell ref="B135:B138"/>
    <mergeCell ref="B75:B80"/>
    <mergeCell ref="B17:B19"/>
    <mergeCell ref="B20:B22"/>
    <mergeCell ref="B23:B28"/>
    <mergeCell ref="B29:B36"/>
    <mergeCell ref="B37:B43"/>
    <mergeCell ref="B45:B48"/>
    <mergeCell ref="B49:B55"/>
    <mergeCell ref="B56:B61"/>
    <mergeCell ref="B62:B63"/>
    <mergeCell ref="B64:B68"/>
    <mergeCell ref="B69:B74"/>
    <mergeCell ref="B104:B107"/>
    <mergeCell ref="B108:B112"/>
    <mergeCell ref="B12:B16"/>
    <mergeCell ref="B2:H2"/>
    <mergeCell ref="B3:B4"/>
    <mergeCell ref="C3:C4"/>
    <mergeCell ref="D3:D4"/>
    <mergeCell ref="B5:B11"/>
  </mergeCells>
  <hyperlinks>
    <hyperlink ref="C1:G1" r:id="rId1" display="https://www.echopedia.org/index.php?title=Normal_measurements_of_aortic_valve_protheses" xr:uid="{70469280-8878-41D6-BEFA-17F023BDB658}"/>
  </hyperlinks>
  <pageMargins left="0.7" right="0.7" top="0.75" bottom="0.75" header="0.3" footer="0.3"/>
  <pageSetup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B7357-53DE-482F-9867-A938B5385D8B}">
  <sheetPr codeName="Sheet4"/>
  <dimension ref="A1:D24"/>
  <sheetViews>
    <sheetView workbookViewId="0">
      <selection activeCell="B11" sqref="B11"/>
    </sheetView>
  </sheetViews>
  <sheetFormatPr defaultColWidth="30.140625" defaultRowHeight="43.5" customHeight="1"/>
  <cols>
    <col min="1" max="1" width="11.140625" customWidth="1"/>
    <col min="2" max="2" width="42.28515625" customWidth="1"/>
    <col min="3" max="3" width="46.5703125" customWidth="1"/>
    <col min="4" max="4" width="58" customWidth="1"/>
  </cols>
  <sheetData>
    <row r="1" spans="1:4" ht="43.5" customHeight="1">
      <c r="C1" s="3" t="s">
        <v>21</v>
      </c>
    </row>
    <row r="2" spans="1:4" ht="43.5" customHeight="1">
      <c r="A2" s="10"/>
      <c r="B2" s="10" t="s">
        <v>35</v>
      </c>
      <c r="C2" s="11" t="s">
        <v>10</v>
      </c>
      <c r="D2" s="11" t="s">
        <v>15</v>
      </c>
    </row>
    <row r="3" spans="1:4" ht="43.5" customHeight="1">
      <c r="A3" s="10"/>
      <c r="B3" s="12" t="s">
        <v>4</v>
      </c>
      <c r="C3" s="12" t="s">
        <v>11</v>
      </c>
      <c r="D3" s="12" t="s">
        <v>16</v>
      </c>
    </row>
    <row r="4" spans="1:4" ht="43.5" customHeight="1">
      <c r="A4" s="10"/>
      <c r="B4" s="12" t="s">
        <v>5</v>
      </c>
      <c r="C4" s="12" t="s">
        <v>12</v>
      </c>
      <c r="D4" s="12" t="s">
        <v>17</v>
      </c>
    </row>
    <row r="5" spans="1:4" ht="43.5" customHeight="1">
      <c r="A5" s="10"/>
      <c r="B5" s="12" t="s">
        <v>6</v>
      </c>
      <c r="C5" s="13" t="s">
        <v>22</v>
      </c>
      <c r="D5" s="12" t="s">
        <v>18</v>
      </c>
    </row>
    <row r="6" spans="1:4" ht="43.5" customHeight="1">
      <c r="A6" s="10"/>
      <c r="B6" s="12" t="s">
        <v>7</v>
      </c>
      <c r="C6" s="12" t="s">
        <v>13</v>
      </c>
      <c r="D6" s="12" t="s">
        <v>19</v>
      </c>
    </row>
    <row r="7" spans="1:4" ht="43.5" customHeight="1">
      <c r="A7" s="10"/>
      <c r="B7" s="12" t="s">
        <v>8</v>
      </c>
      <c r="C7" s="12" t="s">
        <v>24</v>
      </c>
      <c r="D7" s="12" t="s">
        <v>25</v>
      </c>
    </row>
    <row r="8" spans="1:4" ht="43.5" customHeight="1">
      <c r="A8" s="10"/>
      <c r="B8" s="12" t="s">
        <v>9</v>
      </c>
      <c r="C8" s="12" t="s">
        <v>14</v>
      </c>
      <c r="D8" s="12" t="s">
        <v>20</v>
      </c>
    </row>
    <row r="9" spans="1:4" ht="43.5" customHeight="1">
      <c r="A9" s="10"/>
      <c r="B9" s="11" t="s">
        <v>23</v>
      </c>
      <c r="C9" s="10"/>
      <c r="D9" s="10"/>
    </row>
    <row r="10" spans="1:4" ht="43.5" customHeight="1">
      <c r="C10" s="1"/>
    </row>
    <row r="11" spans="1:4" ht="43.5" customHeight="1">
      <c r="C11" s="1"/>
    </row>
    <row r="12" spans="1:4" ht="43.5" customHeight="1">
      <c r="B12" s="2"/>
      <c r="C12" s="1"/>
    </row>
    <row r="13" spans="1:4" ht="43.5" customHeight="1">
      <c r="C13" s="1"/>
    </row>
    <row r="14" spans="1:4" ht="43.5" customHeight="1">
      <c r="C14" s="1"/>
    </row>
    <row r="15" spans="1:4" ht="43.5" customHeight="1">
      <c r="C15" s="1"/>
    </row>
    <row r="16" spans="1:4" ht="43.5" customHeight="1">
      <c r="C16" s="1"/>
    </row>
    <row r="17" spans="2:3" ht="43.5" customHeight="1">
      <c r="B17" s="2"/>
      <c r="C17" s="1"/>
    </row>
    <row r="18" spans="2:3" ht="43.5" customHeight="1">
      <c r="C18" s="1"/>
    </row>
    <row r="19" spans="2:3" ht="43.5" customHeight="1">
      <c r="C19" s="1"/>
    </row>
    <row r="20" spans="2:3" ht="43.5" customHeight="1">
      <c r="C20" s="1"/>
    </row>
    <row r="21" spans="2:3" ht="43.5" customHeight="1">
      <c r="C21" s="1"/>
    </row>
    <row r="22" spans="2:3" ht="43.5" customHeight="1">
      <c r="C22" s="1"/>
    </row>
    <row r="23" spans="2:3" ht="43.5" customHeight="1">
      <c r="C23" s="1"/>
    </row>
    <row r="24" spans="2:3" ht="43.5" customHeight="1">
      <c r="C24" s="1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EA27C-B440-4D68-BB2E-F22A3280CF72}">
  <sheetPr codeName="Sheet5"/>
  <dimension ref="B1:D11"/>
  <sheetViews>
    <sheetView workbookViewId="0">
      <selection activeCell="B12" sqref="B12"/>
    </sheetView>
  </sheetViews>
  <sheetFormatPr defaultColWidth="16.140625" defaultRowHeight="27.75" customHeight="1"/>
  <cols>
    <col min="4" max="4" width="21.42578125" customWidth="1"/>
  </cols>
  <sheetData>
    <row r="1" spans="2:4" ht="27.75" customHeight="1">
      <c r="D1" s="4" t="s">
        <v>26</v>
      </c>
    </row>
    <row r="9" spans="2:4" ht="27.75" customHeight="1">
      <c r="B9" t="s">
        <v>23</v>
      </c>
    </row>
    <row r="10" spans="2:4" ht="27.75" customHeight="1">
      <c r="B10" t="s">
        <v>23</v>
      </c>
    </row>
    <row r="11" spans="2:4" ht="27.75" customHeight="1">
      <c r="B11" t="s">
        <v>23</v>
      </c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EED42-17F1-4941-8FD3-B09B95F497BF}">
  <sheetPr codeName="Sheet6"/>
  <dimension ref="B2:B11"/>
  <sheetViews>
    <sheetView workbookViewId="0">
      <selection activeCell="D4" sqref="D4"/>
    </sheetView>
  </sheetViews>
  <sheetFormatPr defaultColWidth="23" defaultRowHeight="30" customHeight="1"/>
  <sheetData>
    <row r="2" spans="2:2" ht="30" customHeight="1">
      <c r="B2" s="5" t="s">
        <v>27</v>
      </c>
    </row>
    <row r="4" spans="2:2" ht="30" customHeight="1">
      <c r="B4" s="6" t="s">
        <v>28</v>
      </c>
    </row>
    <row r="5" spans="2:2" ht="30" customHeight="1">
      <c r="B5" s="6" t="s">
        <v>29</v>
      </c>
    </row>
    <row r="6" spans="2:2" ht="30" customHeight="1">
      <c r="B6" s="6"/>
    </row>
    <row r="7" spans="2:2" ht="30" customHeight="1">
      <c r="B7" s="8" t="s">
        <v>30</v>
      </c>
    </row>
    <row r="8" spans="2:2" ht="30" customHeight="1">
      <c r="B8" s="6" t="s">
        <v>31</v>
      </c>
    </row>
    <row r="9" spans="2:2" ht="30" customHeight="1">
      <c r="B9" s="6"/>
    </row>
    <row r="10" spans="2:2" ht="30" customHeight="1">
      <c r="B10" s="7" t="s">
        <v>32</v>
      </c>
    </row>
    <row r="11" spans="2:2" ht="30" customHeight="1">
      <c r="B11" s="6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Peak-V &amp; DVI</vt:lpstr>
      <vt:lpstr>PP.Mismatch</vt:lpstr>
      <vt:lpstr>Acceleration- ejection T</vt:lpstr>
      <vt:lpstr>Effective Orifice Area</vt:lpstr>
      <vt:lpstr>Normal Dop-Values</vt:lpstr>
      <vt:lpstr>Summary</vt:lpstr>
      <vt:lpstr>Example</vt:lpstr>
      <vt:lpstr>Aortic regurgitation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basem kayali</dc:creator>
  <cp:lastModifiedBy>basem kayali</cp:lastModifiedBy>
  <dcterms:created xsi:type="dcterms:W3CDTF">2019-01-04T15:10:48Z</dcterms:created>
  <dcterms:modified xsi:type="dcterms:W3CDTF">2024-10-19T16:57:54Z</dcterms:modified>
</cp:coreProperties>
</file>